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Archiv 2023\544-23\"/>
    </mc:Choice>
  </mc:AlternateContent>
  <bookViews>
    <workbookView xWindow="0" yWindow="0" windowWidth="0" windowHeight="0"/>
  </bookViews>
  <sheets>
    <sheet name="Rekapitulace stavby" sheetId="1" r:id="rId1"/>
    <sheet name="1 - SO 101 Komunikace" sheetId="2" r:id="rId2"/>
    <sheet name="2 - SO 102A  Zpevněné plochy" sheetId="3" r:id="rId3"/>
    <sheet name="4 - SO 103 Povrchová úpra..." sheetId="4" r:id="rId4"/>
    <sheet name="5 - SO 401 CHránička slab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'1 - SO 101 Komunikace'!$C$88:$K$549</definedName>
    <definedName name="_xlnm.Print_Area" localSheetId="1">'1 - SO 101 Komunikace'!$C$4:$J$39,'1 - SO 101 Komunikace'!$C$45:$J$70,'1 - SO 101 Komunikace'!$C$76:$K$549</definedName>
    <definedName name="_xlnm.Print_Titles" localSheetId="1">'1 - SO 101 Komunikace'!$88:$88</definedName>
    <definedName name="_xlnm._FilterDatabase" localSheetId="2" hidden="1">'2 - SO 102A  Zpevněné plochy'!$C$89:$K$529</definedName>
    <definedName name="_xlnm.Print_Area" localSheetId="2">'2 - SO 102A  Zpevněné plochy'!$C$4:$J$39,'2 - SO 102A  Zpevněné plochy'!$C$45:$J$71,'2 - SO 102A  Zpevněné plochy'!$C$77:$K$529</definedName>
    <definedName name="_xlnm.Print_Titles" localSheetId="2">'2 - SO 102A  Zpevněné plochy'!$89:$89</definedName>
    <definedName name="_xlnm._FilterDatabase" localSheetId="3" hidden="1">'4 - SO 103 Povrchová úpra...'!$C$86:$K$334</definedName>
    <definedName name="_xlnm.Print_Area" localSheetId="3">'4 - SO 103 Povrchová úpra...'!$C$4:$J$39,'4 - SO 103 Povrchová úpra...'!$C$45:$J$68,'4 - SO 103 Povrchová úpra...'!$C$74:$K$334</definedName>
    <definedName name="_xlnm.Print_Titles" localSheetId="3">'4 - SO 103 Povrchová úpra...'!$86:$86</definedName>
    <definedName name="_xlnm._FilterDatabase" localSheetId="4" hidden="1">'5 - SO 401 CHránička slab...'!$C$85:$K$197</definedName>
    <definedName name="_xlnm.Print_Area" localSheetId="4">'5 - SO 401 CHránička slab...'!$C$4:$J$39,'5 - SO 401 CHránička slab...'!$C$45:$J$67,'5 - SO 401 CHránička slab...'!$C$73:$K$197</definedName>
    <definedName name="_xlnm.Print_Titles" localSheetId="4">'5 - SO 401 CHránička slab...'!$85:$85</definedName>
    <definedName name="_xlnm._FilterDatabase" localSheetId="5" hidden="1">'VON - vedlejší a ostatní ...'!$C$79:$K$133</definedName>
    <definedName name="_xlnm.Print_Area" localSheetId="5">'VON - vedlejší a ostatní ...'!$C$4:$J$39,'VON - vedlejší a ostatní ...'!$C$45:$J$61,'VON - vedlejší a ostatní ...'!$C$67:$K$133</definedName>
    <definedName name="_xlnm.Print_Titles" localSheetId="5">'VON - vedlejší a ostatní ...'!$79:$79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5" r="J37"/>
  <c r="J36"/>
  <c i="1" r="AY58"/>
  <c i="5" r="J35"/>
  <c i="1" r="AX58"/>
  <c i="5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T108"/>
  <c r="R109"/>
  <c r="R108"/>
  <c r="P109"/>
  <c r="P108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4" r="J37"/>
  <c r="J36"/>
  <c i="1" r="AY57"/>
  <c i="4" r="J35"/>
  <c i="1" r="AX57"/>
  <c i="4"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3" r="J37"/>
  <c r="J36"/>
  <c i="1" r="AY56"/>
  <c i="3" r="J35"/>
  <c i="1" r="AX56"/>
  <c i="3" r="BI527"/>
  <c r="BH527"/>
  <c r="BG527"/>
  <c r="BF527"/>
  <c r="T527"/>
  <c r="T526"/>
  <c r="T525"/>
  <c r="R527"/>
  <c r="R526"/>
  <c r="R525"/>
  <c r="P527"/>
  <c r="P526"/>
  <c r="P525"/>
  <c r="BI523"/>
  <c r="BH523"/>
  <c r="BG523"/>
  <c r="BF523"/>
  <c r="T523"/>
  <c r="R523"/>
  <c r="P523"/>
  <c r="BI520"/>
  <c r="BH520"/>
  <c r="BG520"/>
  <c r="BF520"/>
  <c r="T520"/>
  <c r="R520"/>
  <c r="P520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07"/>
  <c r="BH407"/>
  <c r="BG407"/>
  <c r="BF407"/>
  <c r="T407"/>
  <c r="R407"/>
  <c r="P407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6"/>
  <c r="BH346"/>
  <c r="BG346"/>
  <c r="BF346"/>
  <c r="T346"/>
  <c r="R346"/>
  <c r="P346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08"/>
  <c r="BH308"/>
  <c r="BG308"/>
  <c r="BF308"/>
  <c r="T308"/>
  <c r="R308"/>
  <c r="P308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77"/>
  <c r="BH277"/>
  <c r="BG277"/>
  <c r="BF277"/>
  <c r="T277"/>
  <c r="R277"/>
  <c r="P277"/>
  <c r="BI272"/>
  <c r="BH272"/>
  <c r="BG272"/>
  <c r="BF272"/>
  <c r="T272"/>
  <c r="R272"/>
  <c r="P272"/>
  <c r="BI258"/>
  <c r="BH258"/>
  <c r="BG258"/>
  <c r="BF258"/>
  <c r="T258"/>
  <c r="R258"/>
  <c r="P258"/>
  <c r="BI253"/>
  <c r="BH253"/>
  <c r="BG253"/>
  <c r="BF253"/>
  <c r="T253"/>
  <c r="R253"/>
  <c r="P253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2" r="J37"/>
  <c r="J36"/>
  <c i="1" r="AY55"/>
  <c i="2" r="J35"/>
  <c i="1" r="AX55"/>
  <c i="2" r="BI547"/>
  <c r="BH547"/>
  <c r="BG547"/>
  <c r="BF547"/>
  <c r="T547"/>
  <c r="R547"/>
  <c r="P547"/>
  <c r="BI544"/>
  <c r="BH544"/>
  <c r="BG544"/>
  <c r="BF544"/>
  <c r="T544"/>
  <c r="R544"/>
  <c r="P544"/>
  <c r="BI540"/>
  <c r="BH540"/>
  <c r="BG540"/>
  <c r="BF540"/>
  <c r="T540"/>
  <c r="R540"/>
  <c r="P540"/>
  <c r="BI538"/>
  <c r="BH538"/>
  <c r="BG538"/>
  <c r="BF538"/>
  <c r="T538"/>
  <c r="R538"/>
  <c r="P538"/>
  <c r="BI534"/>
  <c r="BH534"/>
  <c r="BG534"/>
  <c r="BF534"/>
  <c r="T534"/>
  <c r="R534"/>
  <c r="P534"/>
  <c r="BI531"/>
  <c r="BH531"/>
  <c r="BG531"/>
  <c r="BF531"/>
  <c r="T531"/>
  <c r="R531"/>
  <c r="P531"/>
  <c r="BI527"/>
  <c r="BH527"/>
  <c r="BG527"/>
  <c r="BF527"/>
  <c r="T527"/>
  <c r="R527"/>
  <c r="P527"/>
  <c r="BI522"/>
  <c r="BH522"/>
  <c r="BG522"/>
  <c r="BF522"/>
  <c r="T522"/>
  <c r="R522"/>
  <c r="P522"/>
  <c r="BI518"/>
  <c r="BH518"/>
  <c r="BG518"/>
  <c r="BF518"/>
  <c r="T518"/>
  <c r="R518"/>
  <c r="P518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7"/>
  <c r="BH487"/>
  <c r="BG487"/>
  <c r="BF487"/>
  <c r="T487"/>
  <c r="R487"/>
  <c r="P487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07"/>
  <c r="BH407"/>
  <c r="BG407"/>
  <c r="BF407"/>
  <c r="T407"/>
  <c r="R407"/>
  <c r="P407"/>
  <c r="BI403"/>
  <c r="BH403"/>
  <c r="BG403"/>
  <c r="BF403"/>
  <c r="T403"/>
  <c r="R403"/>
  <c r="P403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R303"/>
  <c r="P303"/>
  <c r="BI296"/>
  <c r="BH296"/>
  <c r="BG296"/>
  <c r="BF296"/>
  <c r="T296"/>
  <c r="R296"/>
  <c r="P296"/>
  <c r="BI289"/>
  <c r="BH289"/>
  <c r="BG289"/>
  <c r="BF289"/>
  <c r="T289"/>
  <c r="R289"/>
  <c r="P289"/>
  <c r="BI280"/>
  <c r="BH280"/>
  <c r="BG280"/>
  <c r="BF280"/>
  <c r="T280"/>
  <c r="R280"/>
  <c r="P280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534"/>
  <c r="BK508"/>
  <c r="J492"/>
  <c r="BK468"/>
  <c r="J446"/>
  <c r="BK427"/>
  <c r="J403"/>
  <c r="J380"/>
  <c r="BK361"/>
  <c r="BK344"/>
  <c r="J311"/>
  <c r="J266"/>
  <c r="BK237"/>
  <c r="J203"/>
  <c r="BK169"/>
  <c r="BK131"/>
  <c r="J117"/>
  <c i="3" r="BK518"/>
  <c r="BK392"/>
  <c r="BK245"/>
  <c r="BK514"/>
  <c r="J390"/>
  <c r="J299"/>
  <c r="BK527"/>
  <c r="BK476"/>
  <c r="J370"/>
  <c r="J284"/>
  <c r="J114"/>
  <c r="BK429"/>
  <c r="BK341"/>
  <c r="BK151"/>
  <c i="4" r="BK301"/>
  <c r="BK126"/>
  <c r="BK319"/>
  <c r="BK221"/>
  <c r="J305"/>
  <c r="BK179"/>
  <c r="J332"/>
  <c r="J179"/>
  <c i="5" r="J146"/>
  <c r="BK195"/>
  <c r="BK89"/>
  <c r="BK124"/>
  <c r="J171"/>
  <c i="6" r="J123"/>
  <c r="J95"/>
  <c r="J98"/>
  <c i="2" r="J353"/>
  <c r="BK321"/>
  <c r="BK262"/>
  <c r="J226"/>
  <c r="J190"/>
  <c r="BK156"/>
  <c r="BK114"/>
  <c r="J547"/>
  <c i="3" r="BK433"/>
  <c r="J313"/>
  <c r="J151"/>
  <c r="J429"/>
  <c r="BK375"/>
  <c r="J193"/>
  <c r="J514"/>
  <c r="J442"/>
  <c r="J323"/>
  <c r="BK183"/>
  <c r="J512"/>
  <c r="J382"/>
  <c r="J199"/>
  <c r="J96"/>
  <c i="4" r="J221"/>
  <c r="BK140"/>
  <c r="BK272"/>
  <c r="J186"/>
  <c r="BK254"/>
  <c r="BK136"/>
  <c r="J195"/>
  <c i="5" r="BK154"/>
  <c r="BK187"/>
  <c i="2" r="BK527"/>
  <c r="BK492"/>
  <c r="J477"/>
  <c r="BK450"/>
  <c r="BK429"/>
  <c r="BK407"/>
  <c r="J387"/>
  <c r="J369"/>
  <c r="BK336"/>
  <c r="BK306"/>
  <c r="BK289"/>
  <c r="BK250"/>
  <c r="BK198"/>
  <c r="J156"/>
  <c r="J126"/>
  <c r="BK92"/>
  <c i="3" r="BK503"/>
  <c r="J395"/>
  <c r="J213"/>
  <c r="J494"/>
  <c r="J397"/>
  <c r="J336"/>
  <c r="J146"/>
  <c r="BK482"/>
  <c r="BK395"/>
  <c r="J277"/>
  <c r="BK128"/>
  <c r="J421"/>
  <c r="J361"/>
  <c r="J100"/>
  <c i="4" r="J269"/>
  <c r="J324"/>
  <c r="BK210"/>
  <c r="BK288"/>
  <c r="J184"/>
  <c r="J329"/>
  <c r="J155"/>
  <c i="5" r="BK134"/>
  <c r="J181"/>
  <c r="BK175"/>
  <c r="BK129"/>
  <c r="BK190"/>
  <c r="J109"/>
  <c i="6" r="BK98"/>
  <c r="BK101"/>
  <c r="BK89"/>
  <c i="2" r="BK540"/>
  <c r="BK522"/>
  <c r="J496"/>
  <c r="J457"/>
  <c r="BK431"/>
  <c r="BK393"/>
  <c r="BK380"/>
  <c r="J366"/>
  <c r="J321"/>
  <c r="BK296"/>
  <c r="BK257"/>
  <c r="BK218"/>
  <c r="BK186"/>
  <c r="BK151"/>
  <c r="J114"/>
  <c i="3" r="BK450"/>
  <c r="J341"/>
  <c r="BK174"/>
  <c r="BK490"/>
  <c r="BK382"/>
  <c r="J338"/>
  <c r="BK170"/>
  <c r="BK467"/>
  <c r="J359"/>
  <c r="J245"/>
  <c r="BK121"/>
  <c r="BK473"/>
  <c r="BK364"/>
  <c r="J189"/>
  <c r="BK108"/>
  <c i="4" r="BK294"/>
  <c r="BK132"/>
  <c r="J321"/>
  <c r="J213"/>
  <c r="J285"/>
  <c r="BK181"/>
  <c r="J90"/>
  <c r="BK198"/>
  <c i="5" r="J137"/>
  <c r="BK167"/>
  <c r="BK196"/>
  <c i="6" r="BK131"/>
  <c r="J84"/>
  <c r="BK95"/>
  <c r="BK120"/>
  <c r="J101"/>
  <c i="2" r="J527"/>
  <c r="J505"/>
  <c r="J480"/>
  <c r="J450"/>
  <c r="J431"/>
  <c r="J407"/>
  <c r="J389"/>
  <c r="J371"/>
  <c r="BK347"/>
  <c r="BK334"/>
  <c r="BK303"/>
  <c r="BK245"/>
  <c r="J220"/>
  <c r="J186"/>
  <c r="J151"/>
  <c r="J124"/>
  <c r="J106"/>
  <c i="3" r="J499"/>
  <c r="BK308"/>
  <c r="BK117"/>
  <c r="J433"/>
  <c r="BK352"/>
  <c r="J204"/>
  <c r="BK520"/>
  <c r="J450"/>
  <c r="BK313"/>
  <c r="BK189"/>
  <c r="J479"/>
  <c r="J372"/>
  <c r="J183"/>
  <c r="J93"/>
  <c i="4" r="J235"/>
  <c r="J107"/>
  <c r="BK276"/>
  <c r="BK159"/>
  <c r="J238"/>
  <c r="J140"/>
  <c r="J206"/>
  <c i="5" r="J124"/>
  <c r="J178"/>
  <c r="BK184"/>
  <c r="J94"/>
  <c r="BK159"/>
  <c i="6" r="BK113"/>
  <c r="J113"/>
  <c i="2" r="J383"/>
  <c r="J364"/>
  <c r="J336"/>
  <c r="J306"/>
  <c r="J257"/>
  <c r="J218"/>
  <c r="J198"/>
  <c r="BK148"/>
  <c r="J120"/>
  <c r="J92"/>
  <c i="3" r="BK446"/>
  <c r="BK277"/>
  <c r="BK135"/>
  <c r="J403"/>
  <c r="BK318"/>
  <c r="J138"/>
  <c r="J490"/>
  <c r="J399"/>
  <c r="J258"/>
  <c r="J476"/>
  <c r="J387"/>
  <c r="J222"/>
  <c r="J111"/>
  <c i="4" r="BK281"/>
  <c r="BK103"/>
  <c r="J257"/>
  <c r="J132"/>
  <c r="BK265"/>
  <c r="BK163"/>
  <c r="J301"/>
  <c r="J121"/>
  <c i="5" r="BK193"/>
  <c i="2" r="BK531"/>
  <c r="BK505"/>
  <c r="BK480"/>
  <c r="BK461"/>
  <c r="BK442"/>
  <c r="J427"/>
  <c r="J393"/>
  <c r="BK383"/>
  <c r="BK359"/>
  <c r="J344"/>
  <c r="BK326"/>
  <c r="J280"/>
  <c r="BK232"/>
  <c r="BK209"/>
  <c r="BK160"/>
  <c r="BK110"/>
  <c r="BK100"/>
  <c i="3" r="BK439"/>
  <c r="J318"/>
  <c r="BK143"/>
  <c r="J454"/>
  <c r="BK355"/>
  <c r="J233"/>
  <c r="J527"/>
  <c r="BK397"/>
  <c r="J308"/>
  <c r="BK178"/>
  <c r="BK471"/>
  <c r="J333"/>
  <c r="BK204"/>
  <c i="4" r="BK308"/>
  <c r="BK144"/>
  <c r="BK297"/>
  <c r="BK195"/>
  <c r="BK217"/>
  <c r="J126"/>
  <c r="J210"/>
  <c i="5" r="J150"/>
  <c r="J196"/>
  <c r="BK150"/>
  <c r="J159"/>
  <c r="J116"/>
  <c r="BK181"/>
  <c i="6" r="J120"/>
  <c r="J125"/>
  <c r="J87"/>
  <c r="J111"/>
  <c i="2" r="J534"/>
  <c r="J508"/>
  <c r="BK483"/>
  <c r="J461"/>
  <c r="J438"/>
  <c r="J421"/>
  <c r="J385"/>
  <c r="BK369"/>
  <c r="J356"/>
  <c r="BK339"/>
  <c r="BK311"/>
  <c r="BK266"/>
  <c r="BK226"/>
  <c r="BK194"/>
  <c r="J160"/>
  <c r="J131"/>
  <c r="BK95"/>
  <c i="3" r="J385"/>
  <c r="J289"/>
  <c r="J128"/>
  <c r="J425"/>
  <c r="BK367"/>
  <c r="J216"/>
  <c r="J117"/>
  <c r="BK454"/>
  <c r="BK333"/>
  <c r="BK222"/>
  <c r="BK499"/>
  <c r="BK370"/>
  <c r="BK289"/>
  <c i="4" r="BK315"/>
  <c r="J202"/>
  <c r="BK96"/>
  <c r="J246"/>
  <c r="BK107"/>
  <c r="J242"/>
  <c r="J144"/>
  <c r="BK313"/>
  <c r="J159"/>
  <c i="5" r="J121"/>
  <c r="J134"/>
  <c r="J187"/>
  <c r="BK99"/>
  <c i="6" r="J106"/>
  <c r="J109"/>
  <c r="BK82"/>
  <c r="J127"/>
  <c i="2" r="J544"/>
  <c r="BK518"/>
  <c r="BK496"/>
  <c r="BK473"/>
  <c r="BK457"/>
  <c r="BK435"/>
  <c r="BK421"/>
  <c r="BK385"/>
  <c r="BK374"/>
  <c r="BK342"/>
  <c r="BK324"/>
  <c r="J296"/>
  <c r="BK242"/>
  <c r="J215"/>
  <c r="BK182"/>
  <c r="J164"/>
  <c r="BK124"/>
  <c r="J95"/>
  <c i="3" r="BK494"/>
  <c r="BK346"/>
  <c r="J210"/>
  <c r="J471"/>
  <c r="BK377"/>
  <c r="J165"/>
  <c r="J506"/>
  <c r="J407"/>
  <c r="J239"/>
  <c r="J467"/>
  <c r="BK284"/>
  <c i="4" r="J319"/>
  <c r="J217"/>
  <c r="BK90"/>
  <c r="BK250"/>
  <c r="J181"/>
  <c r="J259"/>
  <c r="BK151"/>
  <c r="BK235"/>
  <c r="J96"/>
  <c i="5" r="BK104"/>
  <c r="BK163"/>
  <c r="BK171"/>
  <c r="J193"/>
  <c r="J104"/>
  <c i="6" r="BK103"/>
  <c r="BK109"/>
  <c i="2" r="BK366"/>
  <c r="J342"/>
  <c r="J316"/>
  <c r="BK268"/>
  <c r="J242"/>
  <c r="J209"/>
  <c r="J178"/>
  <c r="BK134"/>
  <c r="J110"/>
  <c i="3" r="BK506"/>
  <c r="BK390"/>
  <c r="J170"/>
  <c r="J520"/>
  <c r="BK399"/>
  <c r="BK210"/>
  <c r="BK104"/>
  <c r="BK479"/>
  <c r="J364"/>
  <c r="J294"/>
  <c r="J108"/>
  <c r="BK359"/>
  <c r="J174"/>
  <c i="4" r="BK321"/>
  <c r="BK184"/>
  <c r="BK285"/>
  <c r="BK226"/>
  <c r="BK324"/>
  <c r="BK186"/>
  <c r="J315"/>
  <c r="J167"/>
  <c i="5" r="J129"/>
  <c i="2" r="BK547"/>
  <c r="J522"/>
  <c r="J500"/>
  <c r="BK453"/>
  <c r="BK438"/>
  <c r="J425"/>
  <c r="BK389"/>
  <c r="BK371"/>
  <c r="BK353"/>
  <c r="J324"/>
  <c r="J268"/>
  <c r="BK220"/>
  <c r="J194"/>
  <c r="J148"/>
  <c r="BK544"/>
  <c i="3" r="J463"/>
  <c r="J377"/>
  <c r="BK161"/>
  <c r="BK407"/>
  <c r="J380"/>
  <c r="BK272"/>
  <c r="BK111"/>
  <c r="J473"/>
  <c r="BK361"/>
  <c r="BK193"/>
  <c r="J482"/>
  <c r="J367"/>
  <c r="J135"/>
  <c i="4" r="J297"/>
  <c r="BK121"/>
  <c r="J265"/>
  <c r="BK171"/>
  <c r="J272"/>
  <c r="J176"/>
  <c r="J308"/>
  <c r="J192"/>
  <c i="5" r="BK116"/>
  <c r="J167"/>
  <c r="J195"/>
  <c r="J113"/>
  <c r="J163"/>
  <c i="6" r="BK127"/>
  <c r="J132"/>
  <c r="J92"/>
  <c r="J117"/>
  <c r="BK84"/>
  <c i="2" r="J531"/>
  <c r="BK500"/>
  <c r="BK477"/>
  <c r="BK464"/>
  <c r="BK446"/>
  <c r="BK425"/>
  <c r="J391"/>
  <c r="BK379"/>
  <c r="J361"/>
  <c r="J347"/>
  <c r="J326"/>
  <c r="J289"/>
  <c r="J250"/>
  <c r="J212"/>
  <c r="J182"/>
  <c r="BK138"/>
  <c r="BK106"/>
  <c i="3" r="J401"/>
  <c r="BK233"/>
  <c r="J518"/>
  <c r="BK401"/>
  <c r="BK258"/>
  <c r="J161"/>
  <c r="J503"/>
  <c r="BK372"/>
  <c r="J272"/>
  <c r="J104"/>
  <c r="BK380"/>
  <c r="BK216"/>
  <c i="4" r="BK332"/>
  <c r="BK155"/>
  <c r="BK259"/>
  <c r="BK167"/>
  <c r="BK190"/>
  <c r="J103"/>
  <c r="J254"/>
  <c r="J136"/>
  <c i="5" r="BK94"/>
  <c r="BK121"/>
  <c r="BK178"/>
  <c i="6" r="BK125"/>
  <c r="BK129"/>
  <c r="BK92"/>
  <c r="BK87"/>
  <c i="2" r="J540"/>
  <c r="BK512"/>
  <c r="J483"/>
  <c r="J464"/>
  <c r="J442"/>
  <c r="BK417"/>
  <c r="BK391"/>
  <c r="J379"/>
  <c r="BK356"/>
  <c r="J339"/>
  <c r="BK316"/>
  <c r="J271"/>
  <c r="J232"/>
  <c r="BK190"/>
  <c r="J138"/>
  <c r="BK120"/>
  <c r="BK103"/>
  <c i="3" r="J459"/>
  <c r="BK338"/>
  <c r="BK146"/>
  <c r="BK421"/>
  <c r="J328"/>
  <c r="J121"/>
  <c r="BK485"/>
  <c r="BK336"/>
  <c r="BK253"/>
  <c r="BK93"/>
  <c r="BK385"/>
  <c r="BK213"/>
  <c r="BK138"/>
  <c i="4" r="J288"/>
  <c r="BK176"/>
  <c r="J294"/>
  <c r="J198"/>
  <c r="BK117"/>
  <c r="BK202"/>
  <c r="BK257"/>
  <c r="J163"/>
  <c i="5" r="J197"/>
  <c r="BK146"/>
  <c r="J154"/>
  <c r="J184"/>
  <c i="6" r="BK132"/>
  <c r="J82"/>
  <c i="2" r="J374"/>
  <c r="J359"/>
  <c r="J330"/>
  <c r="BK280"/>
  <c r="J245"/>
  <c r="BK212"/>
  <c r="BK164"/>
  <c r="BK126"/>
  <c r="J100"/>
  <c i="3" r="J485"/>
  <c r="BK403"/>
  <c r="BK228"/>
  <c r="J446"/>
  <c r="BK387"/>
  <c r="J253"/>
  <c r="J523"/>
  <c r="BK463"/>
  <c r="J355"/>
  <c r="J228"/>
  <c r="BK442"/>
  <c r="BK328"/>
  <c r="J143"/>
  <c i="4" r="BK305"/>
  <c r="BK213"/>
  <c r="J313"/>
  <c r="BK206"/>
  <c r="J276"/>
  <c r="BK232"/>
  <c r="BK92"/>
  <c r="BK242"/>
  <c r="J151"/>
  <c i="5" r="BK109"/>
  <c i="2" r="J538"/>
  <c r="J518"/>
  <c r="J487"/>
  <c r="J468"/>
  <c r="J435"/>
  <c r="BK403"/>
  <c r="BK376"/>
  <c r="BK364"/>
  <c r="J350"/>
  <c r="J334"/>
  <c r="J303"/>
  <c r="J262"/>
  <c r="BK215"/>
  <c r="BK178"/>
  <c r="J134"/>
  <c r="J103"/>
  <c i="3" r="BK425"/>
  <c r="BK294"/>
  <c r="BK100"/>
  <c r="J392"/>
  <c r="BK199"/>
  <c r="BK512"/>
  <c r="BK459"/>
  <c r="J346"/>
  <c r="BK96"/>
  <c r="J375"/>
  <c r="BK239"/>
  <c i="4" r="BK329"/>
  <c r="J190"/>
  <c r="J100"/>
  <c r="BK238"/>
  <c r="BK147"/>
  <c r="BK246"/>
  <c r="J147"/>
  <c r="J250"/>
  <c r="BK100"/>
  <c i="5" r="J89"/>
  <c r="J175"/>
  <c r="BK113"/>
  <c r="BK141"/>
  <c r="BK197"/>
  <c r="J141"/>
  <c i="6" r="BK111"/>
  <c r="BK106"/>
  <c r="BK123"/>
  <c r="J131"/>
  <c i="2" r="BK538"/>
  <c r="J512"/>
  <c r="BK487"/>
  <c r="J473"/>
  <c r="J453"/>
  <c r="J429"/>
  <c r="J417"/>
  <c r="BK387"/>
  <c r="J376"/>
  <c r="BK350"/>
  <c r="BK330"/>
  <c r="BK271"/>
  <c r="J237"/>
  <c r="BK203"/>
  <c r="J169"/>
  <c r="BK117"/>
  <c i="1" r="AS54"/>
  <c i="3" r="J436"/>
  <c r="BK323"/>
  <c r="J178"/>
  <c r="BK523"/>
  <c r="BK436"/>
  <c r="BK299"/>
  <c r="BK165"/>
  <c r="J439"/>
  <c r="J352"/>
  <c r="BK114"/>
  <c i="4" r="J232"/>
  <c r="J117"/>
  <c r="J281"/>
  <c r="BK192"/>
  <c r="BK269"/>
  <c r="J171"/>
  <c r="J226"/>
  <c r="J92"/>
  <c i="5" r="J190"/>
  <c r="J99"/>
  <c r="BK137"/>
  <c i="6" r="BK117"/>
  <c r="J103"/>
  <c r="J89"/>
  <c r="J129"/>
  <c i="2" l="1" r="BK91"/>
  <c r="J91"/>
  <c r="J61"/>
  <c r="T197"/>
  <c r="T236"/>
  <c r="P329"/>
  <c r="P420"/>
  <c r="P537"/>
  <c r="BK543"/>
  <c r="J543"/>
  <c r="J69"/>
  <c i="3" r="R92"/>
  <c r="BK198"/>
  <c r="J198"/>
  <c r="J62"/>
  <c r="BK227"/>
  <c r="J227"/>
  <c r="J63"/>
  <c r="T351"/>
  <c r="P406"/>
  <c r="P511"/>
  <c r="T517"/>
  <c r="T516"/>
  <c i="4" r="BK89"/>
  <c r="T139"/>
  <c r="R175"/>
  <c r="P312"/>
  <c r="P318"/>
  <c r="P323"/>
  <c i="5" r="P88"/>
  <c r="P87"/>
  <c r="BK112"/>
  <c r="J112"/>
  <c r="J65"/>
  <c r="BK120"/>
  <c r="J120"/>
  <c r="J66"/>
  <c i="2" r="R91"/>
  <c r="R197"/>
  <c r="BK236"/>
  <c r="J236"/>
  <c r="J64"/>
  <c r="T329"/>
  <c r="T420"/>
  <c r="T537"/>
  <c r="R543"/>
  <c r="R542"/>
  <c i="3" r="BK92"/>
  <c r="J92"/>
  <c r="J61"/>
  <c r="R198"/>
  <c r="P227"/>
  <c r="P351"/>
  <c r="BK406"/>
  <c r="J406"/>
  <c r="J65"/>
  <c r="T511"/>
  <c r="P517"/>
  <c r="P516"/>
  <c i="4" r="R89"/>
  <c r="P139"/>
  <c r="P175"/>
  <c r="R312"/>
  <c r="T318"/>
  <c r="T323"/>
  <c i="5" r="BK88"/>
  <c r="J88"/>
  <c r="J61"/>
  <c r="P112"/>
  <c r="T120"/>
  <c i="2" r="T91"/>
  <c r="T90"/>
  <c r="BK197"/>
  <c r="J197"/>
  <c r="J63"/>
  <c r="P236"/>
  <c r="R329"/>
  <c r="BK420"/>
  <c r="J420"/>
  <c r="J66"/>
  <c r="BK537"/>
  <c r="J537"/>
  <c r="J67"/>
  <c r="P543"/>
  <c r="P542"/>
  <c i="3" r="T92"/>
  <c r="P198"/>
  <c r="T227"/>
  <c r="R351"/>
  <c r="T406"/>
  <c r="R511"/>
  <c r="R517"/>
  <c r="R516"/>
  <c i="4" r="P89"/>
  <c r="P88"/>
  <c r="BK139"/>
  <c r="J139"/>
  <c r="J62"/>
  <c r="T175"/>
  <c r="T312"/>
  <c r="BK318"/>
  <c r="J318"/>
  <c r="J66"/>
  <c r="R323"/>
  <c i="5" r="T88"/>
  <c r="T87"/>
  <c r="R112"/>
  <c r="P120"/>
  <c i="2" r="P91"/>
  <c r="P90"/>
  <c r="P89"/>
  <c i="1" r="AU55"/>
  <c i="2" r="P197"/>
  <c r="R236"/>
  <c r="BK329"/>
  <c r="J329"/>
  <c r="J65"/>
  <c r="R420"/>
  <c r="R537"/>
  <c r="T543"/>
  <c r="T542"/>
  <c i="3" r="P92"/>
  <c r="P91"/>
  <c r="P90"/>
  <c i="1" r="AU56"/>
  <c i="3" r="T198"/>
  <c r="R227"/>
  <c r="BK351"/>
  <c r="J351"/>
  <c r="J64"/>
  <c r="R406"/>
  <c r="BK511"/>
  <c r="J511"/>
  <c r="J66"/>
  <c r="BK517"/>
  <c r="J517"/>
  <c r="J68"/>
  <c i="4" r="T89"/>
  <c r="T88"/>
  <c r="R139"/>
  <c r="BK175"/>
  <c r="J175"/>
  <c r="J63"/>
  <c r="BK312"/>
  <c r="J312"/>
  <c r="J64"/>
  <c r="R318"/>
  <c r="R317"/>
  <c r="BK323"/>
  <c r="J323"/>
  <c r="J67"/>
  <c i="5" r="R88"/>
  <c r="R87"/>
  <c r="T112"/>
  <c r="T111"/>
  <c r="R120"/>
  <c i="6" r="BK81"/>
  <c r="J81"/>
  <c r="J60"/>
  <c r="P81"/>
  <c r="P80"/>
  <c i="1" r="AU59"/>
  <c i="6" r="R81"/>
  <c r="R80"/>
  <c r="T81"/>
  <c r="T80"/>
  <c i="2" r="BK193"/>
  <c r="J193"/>
  <c r="J62"/>
  <c i="5" r="BK103"/>
  <c r="J103"/>
  <c r="J62"/>
  <c i="3" r="BK526"/>
  <c r="J526"/>
  <c r="J70"/>
  <c i="5" r="BK108"/>
  <c r="J108"/>
  <c r="J63"/>
  <c i="6" r="E48"/>
  <c r="J52"/>
  <c r="F77"/>
  <c r="BE101"/>
  <c r="BE103"/>
  <c r="BE117"/>
  <c r="BE123"/>
  <c r="BE82"/>
  <c r="BE98"/>
  <c r="BE113"/>
  <c r="BE125"/>
  <c r="BE127"/>
  <c r="BE129"/>
  <c r="BE131"/>
  <c i="5" r="BK87"/>
  <c r="J87"/>
  <c r="J60"/>
  <c i="6" r="BE84"/>
  <c r="BE89"/>
  <c r="BE95"/>
  <c r="BE109"/>
  <c r="BE111"/>
  <c r="BE120"/>
  <c r="BE132"/>
  <c r="BE87"/>
  <c r="BE92"/>
  <c r="BE106"/>
  <c i="4" r="J89"/>
  <c r="J61"/>
  <c i="5" r="F55"/>
  <c r="BE121"/>
  <c r="BE146"/>
  <c r="BE163"/>
  <c r="BE167"/>
  <c r="BE175"/>
  <c r="BE178"/>
  <c r="BE187"/>
  <c r="BE193"/>
  <c r="BE195"/>
  <c i="4" r="BK317"/>
  <c r="J317"/>
  <c r="J65"/>
  <c i="5" r="E48"/>
  <c r="J80"/>
  <c r="BE89"/>
  <c r="BE104"/>
  <c r="BE113"/>
  <c r="BE124"/>
  <c r="BE129"/>
  <c r="BE150"/>
  <c r="BE159"/>
  <c r="BE181"/>
  <c r="BE190"/>
  <c r="BE197"/>
  <c r="BE99"/>
  <c r="BE109"/>
  <c r="BE116"/>
  <c r="BE134"/>
  <c r="BE137"/>
  <c r="BE154"/>
  <c r="BE171"/>
  <c r="BE184"/>
  <c r="BE196"/>
  <c r="BE94"/>
  <c r="BE141"/>
  <c i="3" r="BK91"/>
  <c i="4" r="BE126"/>
  <c r="BE144"/>
  <c r="BE171"/>
  <c r="BE184"/>
  <c r="BE186"/>
  <c r="BE192"/>
  <c r="BE202"/>
  <c r="BE206"/>
  <c r="BE210"/>
  <c r="BE213"/>
  <c r="BE217"/>
  <c r="BE235"/>
  <c r="BE246"/>
  <c r="BE259"/>
  <c r="BE265"/>
  <c r="BE269"/>
  <c r="BE276"/>
  <c r="BE285"/>
  <c r="BE294"/>
  <c r="J52"/>
  <c r="F55"/>
  <c r="BE96"/>
  <c r="BE103"/>
  <c r="BE107"/>
  <c r="BE117"/>
  <c r="BE159"/>
  <c r="BE221"/>
  <c r="BE281"/>
  <c r="BE288"/>
  <c r="BE297"/>
  <c r="BE313"/>
  <c r="BE319"/>
  <c r="BE321"/>
  <c r="E77"/>
  <c r="BE90"/>
  <c r="BE92"/>
  <c r="BE100"/>
  <c r="BE121"/>
  <c r="BE132"/>
  <c r="BE140"/>
  <c r="BE151"/>
  <c r="BE163"/>
  <c r="BE176"/>
  <c r="BE181"/>
  <c r="BE226"/>
  <c r="BE232"/>
  <c r="BE254"/>
  <c r="BE301"/>
  <c r="BE305"/>
  <c r="BE308"/>
  <c r="BE315"/>
  <c r="BE324"/>
  <c r="BE332"/>
  <c r="BE136"/>
  <c r="BE147"/>
  <c r="BE155"/>
  <c r="BE167"/>
  <c r="BE179"/>
  <c r="BE190"/>
  <c r="BE195"/>
  <c r="BE198"/>
  <c r="BE238"/>
  <c r="BE242"/>
  <c r="BE250"/>
  <c r="BE257"/>
  <c r="BE272"/>
  <c r="BE329"/>
  <c i="3" r="BE100"/>
  <c r="BE117"/>
  <c r="BE121"/>
  <c r="BE161"/>
  <c r="BE165"/>
  <c r="BE174"/>
  <c r="BE233"/>
  <c r="BE239"/>
  <c r="BE245"/>
  <c r="BE253"/>
  <c r="BE272"/>
  <c r="BE294"/>
  <c r="BE299"/>
  <c r="BE313"/>
  <c r="BE318"/>
  <c r="BE336"/>
  <c r="BE352"/>
  <c r="BE372"/>
  <c r="BE390"/>
  <c r="BE395"/>
  <c r="BE399"/>
  <c r="BE403"/>
  <c r="BE446"/>
  <c r="BE450"/>
  <c r="BE454"/>
  <c r="BE485"/>
  <c r="BE503"/>
  <c r="BE514"/>
  <c r="BE518"/>
  <c r="E48"/>
  <c r="BE135"/>
  <c r="BE138"/>
  <c r="BE143"/>
  <c r="BE170"/>
  <c r="BE193"/>
  <c r="BE204"/>
  <c r="BE210"/>
  <c r="BE213"/>
  <c r="BE338"/>
  <c r="BE346"/>
  <c r="BE364"/>
  <c r="BE367"/>
  <c r="BE377"/>
  <c r="BE382"/>
  <c r="BE392"/>
  <c r="BE401"/>
  <c r="BE436"/>
  <c r="BE467"/>
  <c r="BE490"/>
  <c r="BE494"/>
  <c r="BE520"/>
  <c r="BE523"/>
  <c r="BE527"/>
  <c r="F55"/>
  <c r="J84"/>
  <c r="BE93"/>
  <c r="BE96"/>
  <c r="BE114"/>
  <c r="BE128"/>
  <c r="BE146"/>
  <c r="BE151"/>
  <c r="BE183"/>
  <c r="BE216"/>
  <c r="BE222"/>
  <c r="BE228"/>
  <c r="BE277"/>
  <c r="BE284"/>
  <c r="BE289"/>
  <c r="BE308"/>
  <c r="BE328"/>
  <c r="BE341"/>
  <c r="BE361"/>
  <c r="BE385"/>
  <c r="BE387"/>
  <c r="BE425"/>
  <c r="BE439"/>
  <c r="BE442"/>
  <c r="BE459"/>
  <c r="BE463"/>
  <c r="BE473"/>
  <c r="BE482"/>
  <c r="BE499"/>
  <c r="BE506"/>
  <c r="BE104"/>
  <c r="BE108"/>
  <c r="BE111"/>
  <c r="BE178"/>
  <c r="BE189"/>
  <c r="BE199"/>
  <c r="BE258"/>
  <c r="BE323"/>
  <c r="BE333"/>
  <c r="BE355"/>
  <c r="BE359"/>
  <c r="BE370"/>
  <c r="BE375"/>
  <c r="BE380"/>
  <c r="BE397"/>
  <c r="BE407"/>
  <c r="BE421"/>
  <c r="BE429"/>
  <c r="BE433"/>
  <c r="BE471"/>
  <c r="BE476"/>
  <c r="BE479"/>
  <c r="BE512"/>
  <c i="2" r="BE103"/>
  <c r="BE547"/>
  <c r="E48"/>
  <c r="J52"/>
  <c r="F55"/>
  <c r="BE92"/>
  <c r="BE95"/>
  <c r="BE100"/>
  <c r="BE106"/>
  <c r="BE110"/>
  <c r="BE114"/>
  <c r="BE117"/>
  <c r="BE120"/>
  <c r="BE124"/>
  <c r="BE126"/>
  <c r="BE131"/>
  <c r="BE134"/>
  <c r="BE138"/>
  <c r="BE148"/>
  <c r="BE151"/>
  <c r="BE156"/>
  <c r="BE160"/>
  <c r="BE164"/>
  <c r="BE169"/>
  <c r="BE178"/>
  <c r="BE182"/>
  <c r="BE186"/>
  <c r="BE190"/>
  <c r="BE194"/>
  <c r="BE198"/>
  <c r="BE203"/>
  <c r="BE209"/>
  <c r="BE212"/>
  <c r="BE215"/>
  <c r="BE218"/>
  <c r="BE220"/>
  <c r="BE226"/>
  <c r="BE232"/>
  <c r="BE237"/>
  <c r="BE242"/>
  <c r="BE245"/>
  <c r="BE250"/>
  <c r="BE257"/>
  <c r="BE262"/>
  <c r="BE266"/>
  <c r="BE268"/>
  <c r="BE271"/>
  <c r="BE280"/>
  <c r="BE289"/>
  <c r="BE296"/>
  <c r="BE303"/>
  <c r="BE306"/>
  <c r="BE311"/>
  <c r="BE316"/>
  <c r="BE321"/>
  <c r="BE324"/>
  <c r="BE326"/>
  <c r="BE330"/>
  <c r="BE334"/>
  <c r="BE336"/>
  <c r="BE339"/>
  <c r="BE342"/>
  <c r="BE344"/>
  <c r="BE347"/>
  <c r="BE350"/>
  <c r="BE353"/>
  <c r="BE356"/>
  <c r="BE359"/>
  <c r="BE361"/>
  <c r="BE364"/>
  <c r="BE366"/>
  <c r="BE369"/>
  <c r="BE371"/>
  <c r="BE374"/>
  <c r="BE376"/>
  <c r="BE379"/>
  <c r="BE380"/>
  <c r="BE383"/>
  <c r="BE385"/>
  <c r="BE387"/>
  <c r="BE389"/>
  <c r="BE391"/>
  <c r="BE393"/>
  <c r="BE403"/>
  <c r="BE407"/>
  <c r="BE417"/>
  <c r="BE421"/>
  <c r="BE425"/>
  <c r="BE427"/>
  <c r="BE429"/>
  <c r="BE431"/>
  <c r="BE435"/>
  <c r="BE438"/>
  <c r="BE442"/>
  <c r="BE446"/>
  <c r="BE450"/>
  <c r="BE453"/>
  <c r="BE457"/>
  <c r="BE461"/>
  <c r="BE464"/>
  <c r="BE468"/>
  <c r="BE473"/>
  <c r="BE477"/>
  <c r="BE480"/>
  <c r="BE483"/>
  <c r="BE487"/>
  <c r="BE492"/>
  <c r="BE496"/>
  <c r="BE500"/>
  <c r="BE505"/>
  <c r="BE508"/>
  <c r="BE512"/>
  <c r="BE518"/>
  <c r="BE522"/>
  <c r="BE527"/>
  <c r="BE531"/>
  <c r="BE534"/>
  <c r="BE538"/>
  <c r="BE540"/>
  <c r="BE544"/>
  <c i="4" r="F35"/>
  <c i="1" r="BB57"/>
  <c i="6" r="F37"/>
  <c i="1" r="BD59"/>
  <c i="3" r="J34"/>
  <c i="1" r="AW56"/>
  <c i="3" r="F34"/>
  <c i="1" r="BA56"/>
  <c i="5" r="F34"/>
  <c i="1" r="BA58"/>
  <c i="5" r="F37"/>
  <c i="1" r="BD58"/>
  <c i="3" r="F35"/>
  <c i="1" r="BB56"/>
  <c i="3" r="F37"/>
  <c i="1" r="BD56"/>
  <c i="3" r="F36"/>
  <c i="1" r="BC56"/>
  <c i="6" r="F35"/>
  <c i="1" r="BB59"/>
  <c i="2" r="F34"/>
  <c i="1" r="BA55"/>
  <c i="4" r="J34"/>
  <c i="1" r="AW57"/>
  <c i="5" r="J34"/>
  <c i="1" r="AW58"/>
  <c i="5" r="F36"/>
  <c i="1" r="BC58"/>
  <c i="4" r="F37"/>
  <c i="1" r="BD57"/>
  <c i="2" r="J34"/>
  <c i="1" r="AW55"/>
  <c i="6" r="F34"/>
  <c i="1" r="BA59"/>
  <c i="2" r="F37"/>
  <c i="1" r="BD55"/>
  <c i="5" r="F35"/>
  <c i="1" r="BB58"/>
  <c i="6" r="J34"/>
  <c i="1" r="AW59"/>
  <c i="2" r="F35"/>
  <c i="1" r="BB55"/>
  <c i="4" r="F36"/>
  <c i="1" r="BC57"/>
  <c i="6" r="F36"/>
  <c i="1" r="BC59"/>
  <c i="4" r="F34"/>
  <c i="1" r="BA57"/>
  <c i="2" r="F36"/>
  <c i="1" r="BC55"/>
  <c i="4" l="1" r="T317"/>
  <c r="T87"/>
  <c i="2" r="T89"/>
  <c i="3" r="R91"/>
  <c r="R90"/>
  <c i="5" r="R111"/>
  <c r="P111"/>
  <c i="4" r="R88"/>
  <c r="R87"/>
  <c i="2" r="R90"/>
  <c r="R89"/>
  <c i="4" r="P317"/>
  <c r="P87"/>
  <c i="1" r="AU57"/>
  <c i="5" r="R86"/>
  <c r="T86"/>
  <c i="3" r="T91"/>
  <c r="T90"/>
  <c i="5" r="P86"/>
  <c i="1" r="AU58"/>
  <c i="4" r="BK88"/>
  <c r="J88"/>
  <c r="J60"/>
  <c i="2" r="BK90"/>
  <c i="3" r="BK516"/>
  <c r="J516"/>
  <c r="J67"/>
  <c i="5" r="BK111"/>
  <c r="J111"/>
  <c r="J64"/>
  <c i="6" r="BK80"/>
  <c r="J80"/>
  <c r="J59"/>
  <c i="2" r="BK542"/>
  <c r="J542"/>
  <c r="J68"/>
  <c i="3" r="BK525"/>
  <c r="J525"/>
  <c r="J69"/>
  <c i="5" r="BK86"/>
  <c r="J86"/>
  <c r="J59"/>
  <c i="4" r="BK87"/>
  <c r="J87"/>
  <c r="J59"/>
  <c i="3" r="J91"/>
  <c r="J60"/>
  <c i="1" r="BB54"/>
  <c r="W31"/>
  <c i="5" r="F33"/>
  <c i="1" r="AZ58"/>
  <c i="6" r="F33"/>
  <c i="1" r="AZ59"/>
  <c i="5" r="J33"/>
  <c i="1" r="AV58"/>
  <c r="AT58"/>
  <c i="3" r="F33"/>
  <c i="1" r="AZ56"/>
  <c i="2" r="F33"/>
  <c i="1" r="AZ55"/>
  <c r="BA54"/>
  <c r="W30"/>
  <c i="4" r="J33"/>
  <c i="1" r="AV57"/>
  <c r="AT57"/>
  <c r="BD54"/>
  <c r="W33"/>
  <c i="2" r="J33"/>
  <c i="1" r="AV55"/>
  <c r="AT55"/>
  <c r="BC54"/>
  <c r="AY54"/>
  <c i="3" r="J33"/>
  <c i="1" r="AV56"/>
  <c r="AT56"/>
  <c i="6" r="J33"/>
  <c i="1" r="AV59"/>
  <c r="AT59"/>
  <c i="4" r="F33"/>
  <c i="1" r="AZ57"/>
  <c i="2" l="1" r="BK89"/>
  <c r="J89"/>
  <c r="J59"/>
  <c i="3" r="BK90"/>
  <c r="J90"/>
  <c r="J59"/>
  <c i="2" r="J90"/>
  <c r="J60"/>
  <c i="1" r="AU54"/>
  <c r="AZ54"/>
  <c r="W29"/>
  <c r="AX54"/>
  <c i="6" r="J30"/>
  <c i="1" r="AG59"/>
  <c r="W32"/>
  <c i="5" r="J30"/>
  <c i="1" r="AG58"/>
  <c r="AN58"/>
  <c r="AW54"/>
  <c r="AK30"/>
  <c i="4" r="J30"/>
  <c i="1" r="AG57"/>
  <c i="6" l="1" r="J39"/>
  <c i="5" r="J39"/>
  <c i="4" r="J39"/>
  <c i="1" r="AN57"/>
  <c r="AN59"/>
  <c i="2" r="J30"/>
  <c i="1" r="AG55"/>
  <c i="3" r="J30"/>
  <c i="1" r="AG56"/>
  <c r="AN56"/>
  <c r="AV54"/>
  <c r="AK29"/>
  <c i="2" l="1" r="J39"/>
  <c i="3" r="J39"/>
  <c i="1"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<sst xmlns="http://schemas.openxmlformats.org/spreadsheetml/2006/main">
  <si>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</si>
  <si>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</si>
  <si>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</si>
  <si>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</si>
  <si>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</si>
  <si>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{b850372a-4ac9-4125-87eb-92c2d734352c}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</si>
  <si>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</si>
  <si>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</si>
  <si>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</si>
  <si>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</si>
  <si>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</si>
  <si>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</si>
  <si>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</si>
  <si>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</si>
  <si>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544-19/23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</si>
  <si>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</si>
  <si>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</si>
  <si>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III/193 46 Staňkov -Trnkova ulice rekonstrukce</t>
  </si>
  <si>
    <t>KSO:</t>
  </si>
  <si>
    <t>822 24</t>
  </si>
  <si>
    <t>CC-CZ:</t>
  </si>
  <si>
    <t/>
  </si>
  <si>
    <t>Místo:</t>
  </si>
  <si>
    <t>obec Staňkov -Trnkova ul. sil. III//193 46</t>
  </si>
  <si>
    <t>Datum:</t>
  </si>
  <si>
    <t>22. 12. 2023</t>
  </si>
  <si>
    <t>Zadavatel:</t>
  </si>
  <si>
    <t>IČ:</t>
  </si>
  <si>
    <t>KSÚS Plzeňského kraje, město Staňkov</t>
  </si>
  <si>
    <t>DIČ:</t>
  </si>
  <si>
    <t>Uchazeč:</t>
  </si>
  <si>
    <t>Vyplň údaj</t>
  </si>
  <si>
    <t>Projektant:</t>
  </si>
  <si>
    <t>J.Miška</t>
  </si>
  <si>
    <t>True</t>
  </si>
  <si>
    <t>Zpracovatel:</t>
  </si>
  <si>
    <t>Richtrová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</si>
  <si>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</si>
  <si>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</si>
  <si>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</si>
  <si>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</si>
  <si>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</si>
  <si>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</si>
  <si>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</si>
  <si>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</si>
  <si>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</si>
  <si>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</si>
  <si>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</si>
  <si>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</si>
  <si>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</si>
  <si>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</si>
  <si>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</si>
  <si>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</si>
  <si>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</si>
  <si>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</si>
  <si>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</si>
  <si>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</si>
  <si>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</si>
  <si>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</si>
  <si>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</si>
  <si>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</si>
  <si>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</si>
  <si>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</si>
  <si>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</si>
  <si>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</si>
  <si>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</si>
  <si>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</si>
  <si>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</si>
  <si>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</si>
  <si>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</si>
  <si>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</si>
  <si>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</si>
  <si>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</si>
  <si>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</si>
  <si>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</si>
  <si>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</si>
  <si>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</si>
  <si>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</si>
  <si>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</si>
  <si>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101 Komunikace</t>
  </si>
  <si>
    <t>ING</t>
  </si>
  <si>
    <t>{df5b685b-ed77-4571-b6d2-17b9ee9edf16}</t>
  </si>
  <si>
    <t>2</t>
  </si>
  <si>
    <t xml:space="preserve">SO 102A  Zpevněné plochy</t>
  </si>
  <si>
    <t>{eaba50de-6a94-4a74-943e-f7c051970dea}</t>
  </si>
  <si>
    <t>4</t>
  </si>
  <si>
    <t xml:space="preserve">SO 103 Povrchová úprava krytu  sil. III/193 46</t>
  </si>
  <si>
    <t>{cca9434f-68ae-4f1b-849c-dad65ef9c8bf}</t>
  </si>
  <si>
    <t>5</t>
  </si>
  <si>
    <t xml:space="preserve">SO 401 CHránička slaboproudu CameINET </t>
  </si>
  <si>
    <t>{30a6e19c-cdeb-4568-a756-11ab491b4b1e}</t>
  </si>
  <si>
    <t>828 81</t>
  </si>
  <si>
    <t>VON</t>
  </si>
  <si>
    <t>vedlejší a ostatní náklady SO 101+102A+103+401</t>
  </si>
  <si>
    <t>{649b04e7-4502-4b98-ac1f-6b486b7c4802}</t>
  </si>
  <si>
    <t>KRYCÍ LIST SOUPISU PRACÍ</t>
  </si>
  <si>
    <t>Objekt:</t>
  </si>
  <si>
    <t>1 - SO 101 Komunikace</t>
  </si>
  <si>
    <t>KSÚS Plzeňského kraje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</si>
  <si>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</si>
  <si>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</si>
  <si>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</si>
  <si>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</si>
  <si>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</si>
  <si>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</si>
  <si>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</si>
  <si>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</si>
  <si>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</si>
  <si>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</si>
  <si>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práce+přesun hmot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</si>
  <si>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</si>
  <si>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</si>
  <si>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</si>
  <si>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</si>
  <si>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</si>
  <si>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</si>
  <si>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</si>
  <si>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</si>
  <si>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</si>
  <si>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</si>
  <si>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</si>
  <si>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</si>
  <si>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</si>
  <si>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</si>
  <si>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</si>
  <si>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</si>
  <si>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</si>
  <si>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</si>
  <si>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</si>
  <si>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</si>
  <si>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</si>
  <si>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</si>
  <si>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</si>
  <si>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m2</t>
  </si>
  <si>
    <t>CS ÚRS 2023 02</t>
  </si>
  <si>
    <t>1567012558</t>
  </si>
  <si>
    <t>Online PSC</t>
  </si>
  <si>
    <t>https://podminky.urs.cz/item/CS_URS_2023_02/113107241</t>
  </si>
  <si>
    <t>VV</t>
  </si>
  <si>
    <t>1675 " dle graf.progr."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</si>
  <si>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</si>
  <si>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</si>
  <si>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1732246702</t>
  </si>
  <si>
    <t>https://podminky.urs.cz/item/CS_URS_2023_02/113107242</t>
  </si>
  <si>
    <t>875+25+54+25+3.0+141 "dle graf.progr."</t>
  </si>
  <si>
    <t>148</t>
  </si>
  <si>
    <t>Součet</t>
  </si>
  <si>
    <t>3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</si>
  <si>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</si>
  <si>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</si>
  <si>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1275019374</t>
  </si>
  <si>
    <t>https://podminky.urs.cz/item/CS_URS_2023_02/113107243</t>
  </si>
  <si>
    <t>700 " dle graf.progr."</t>
  </si>
  <si>
    <t>113154112</t>
  </si>
  <si>
    <t>Frézování živičného podkladu nebo krytu s naložením na dopravní prostředek plochy do 500 m2 bez překážek v trase pruhu šířky do 0,5 m, tloušťky vrstvy 40 mm</t>
  </si>
  <si>
    <t>-413836988</t>
  </si>
  <si>
    <t>https://podminky.urs.cz/item/CS_URS_2023_02/113154112</t>
  </si>
  <si>
    <t xml:space="preserve">22" nvá oprava asf.krytu na sjezdech" </t>
  </si>
  <si>
    <t>113154223</t>
  </si>
  <si>
    <t>Frézování živičného podkladu nebo krytu s naložením na dopravní prostředek plochy přes 500 do 1 000 m2 bez překážek v trase pruhu šířky do 1 m, tloušťky vrstvy 50 mm</t>
  </si>
  <si>
    <t>357004753</t>
  </si>
  <si>
    <t>https://podminky.urs.cz/item/CS_URS_2023_02/113154223</t>
  </si>
  <si>
    <t>574+165 " dle graf.progr."</t>
  </si>
  <si>
    <t>6</t>
  </si>
  <si>
    <t>113154353</t>
  </si>
  <si>
    <t>Frézování živičného podkladu nebo krytu s naložením na dopravní prostředek plochy přes 1 000 do 10 000 m2 s překážkami v trase pruhu šířky do 1 m, tloušťky vrstvy 50 mm</t>
  </si>
  <si>
    <t>-1459247612</t>
  </si>
  <si>
    <t>https://podminky.urs.cz/item/CS_URS_2023_02/113154353</t>
  </si>
  <si>
    <t>1675+54+25+590+3+7+25+77+120 " dle graf.progr."</t>
  </si>
  <si>
    <t>7</t>
  </si>
  <si>
    <t>113154324</t>
  </si>
  <si>
    <t>Frézování živičného podkladu nebo krytu s naložením na dopravní prostředek plochy přes 1 000 do 10 000 m2 bez překážek v trase pruhu šířky do 1 m, tloušťky vrstvy 100 mm</t>
  </si>
  <si>
    <t>-27343767</t>
  </si>
  <si>
    <t>https://podminky.urs.cz/item/CS_URS_2023_02/113154324</t>
  </si>
  <si>
    <t>700+41+875 " dle graf.progr."</t>
  </si>
  <si>
    <t>8</t>
  </si>
  <si>
    <t>122252206</t>
  </si>
  <si>
    <t>Odkopávky a prokopávky nezapažené pro silnice a dálnice strojně v hornině třídy těžitelnosti I přes 1 000 do 5 000 m3</t>
  </si>
  <si>
    <t>m3</t>
  </si>
  <si>
    <t>-466582416</t>
  </si>
  <si>
    <t>https://podminky.urs.cz/item/CS_URS_2023_02/122252206</t>
  </si>
  <si>
    <t xml:space="preserve">1368.46 " dle graf.progr." </t>
  </si>
  <si>
    <t>9</t>
  </si>
  <si>
    <t>122452206</t>
  </si>
  <si>
    <t>Odkopávky a prokopávky nezapažené pro silnice a dálnice strojně v hornině třídy těžitelnosti II přes 1 000 do 5 000 m3</t>
  </si>
  <si>
    <t>-1910826817</t>
  </si>
  <si>
    <t>https://podminky.urs.cz/item/CS_URS_2023_02/122452206</t>
  </si>
  <si>
    <t xml:space="preserve">971.76 " dle graf.progr." </t>
  </si>
  <si>
    <t>10</t>
  </si>
  <si>
    <t>12900110R</t>
  </si>
  <si>
    <t>Příplatek k cenám vykopávek za ztížení vykopávky v blízkosti podzemního vedení nebo výbušnin v horninách jakékoliv třídy</t>
  </si>
  <si>
    <t>soubor</t>
  </si>
  <si>
    <t>-821753851</t>
  </si>
  <si>
    <t>11</t>
  </si>
  <si>
    <t>132312331</t>
  </si>
  <si>
    <t>Hloubení nezapažených rýh šířky přes 800 do 2 000 mm ručně s urovnáním dna do předepsaného profilu a spádu v hornině třídy těžitelnosti II skupiny 4 soudržných</t>
  </si>
  <si>
    <t>1719329091</t>
  </si>
  <si>
    <t>https://podminky.urs.cz/item/CS_URS_2023_02/132312331</t>
  </si>
  <si>
    <t>P</t>
  </si>
  <si>
    <t>Poznámka k položce:_x000d_
nad stávaj.kanalizací</t>
  </si>
  <si>
    <t xml:space="preserve">1.8*1.8*0.75*12 " -změna UV nad stáv.potr," </t>
  </si>
  <si>
    <t>12</t>
  </si>
  <si>
    <t>132351101</t>
  </si>
  <si>
    <t>Hloubení nezapažených rýh šířky do 800 mm strojně s urovnáním dna do předepsaného profilu a spádu v hornině třídy těžitelnosti II skupiny 4 do 20 m3</t>
  </si>
  <si>
    <t>1518914980</t>
  </si>
  <si>
    <t>https://podminky.urs.cz/item/CS_URS_2023_02/132351101</t>
  </si>
  <si>
    <t xml:space="preserve">10.56 " odstr.v rýze vozovky" </t>
  </si>
  <si>
    <t>13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</si>
  <si>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</si>
  <si>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</si>
  <si>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-1117163638</t>
  </si>
  <si>
    <t>https://podminky.urs.cz/item/CS_URS_2023_02/162251102</t>
  </si>
  <si>
    <t xml:space="preserve">3.0*2 "dosyp krajnice   tam+zpet " 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</si>
  <si>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</si>
  <si>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</si>
  <si>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</si>
  <si>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-798751554</t>
  </si>
  <si>
    <t>https://podminky.urs.cz/item/CS_URS_2023_02/162751117</t>
  </si>
  <si>
    <t xml:space="preserve">-3.0 "dosyp krajnice   zemina " </t>
  </si>
  <si>
    <t>Mezisoučet</t>
  </si>
  <si>
    <t>739*0.001 "metení vozov."</t>
  </si>
  <si>
    <t>165.6*0.05 "čištění krajnice"</t>
  </si>
  <si>
    <t>1374.48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</si>
  <si>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</si>
  <si>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</si>
  <si>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1227065359</t>
  </si>
  <si>
    <t>https://podminky.urs.cz/item/CS_URS_2023_02/162751119</t>
  </si>
  <si>
    <t xml:space="preserve">1374.48*5 " dle TZ -15km" 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</si>
  <si>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</si>
  <si>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</si>
  <si>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</si>
  <si>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-361643612</t>
  </si>
  <si>
    <t>https://podminky.urs.cz/item/CS_URS_2023_02/162751137</t>
  </si>
  <si>
    <t>971.76+10.56</t>
  </si>
  <si>
    <t xml:space="preserve">29.16 " UV nad stav.potr." </t>
  </si>
  <si>
    <t>17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</si>
  <si>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</si>
  <si>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</si>
  <si>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-582303904</t>
  </si>
  <si>
    <t>https://podminky.urs.cz/item/CS_URS_2023_02/162751139</t>
  </si>
  <si>
    <t>1011,48*5</t>
  </si>
  <si>
    <t>18</t>
  </si>
  <si>
    <t>167151101</t>
  </si>
  <si>
    <t>Nakládání, skládání a překládání neulehlého výkopku nebo sypaniny strojně nakládání, množství do 100 m3, z horniny třídy těžitelnosti I, skupiny 1 až 3</t>
  </si>
  <si>
    <t>2072725087</t>
  </si>
  <si>
    <t>https://podminky.urs.cz/item/CS_URS_2023_02/167151101</t>
  </si>
  <si>
    <t xml:space="preserve">3.0 "dosyp krajnice  " </t>
  </si>
  <si>
    <t>19</t>
  </si>
  <si>
    <t>171201231</t>
  </si>
  <si>
    <t>Poplatek za uložení stavebního odpadu na recyklační skládce (skládkovné) zeminy a kamení zatříděného do Katalogu odpadů pod kódem 17 05 04</t>
  </si>
  <si>
    <t>t</t>
  </si>
  <si>
    <t>-332202823</t>
  </si>
  <si>
    <t>https://podminky.urs.cz/item/CS_URS_2023_02/171201231</t>
  </si>
  <si>
    <t>(1374.48+1011.48)*1.8</t>
  </si>
  <si>
    <t>4294.73</t>
  </si>
  <si>
    <t>20</t>
  </si>
  <si>
    <t>174151101</t>
  </si>
  <si>
    <t>Zásyp-dpsyp sypaninou z jakékoliv horniny strojně s uložením výkopku ve vrstvách se zhutněním jam, šachet, rýh nebo kolem objektů v těchto vykopávkách</t>
  </si>
  <si>
    <t>CS ÚRS 2020 01</t>
  </si>
  <si>
    <t>1528015515</t>
  </si>
  <si>
    <t xml:space="preserve">2.25 "dosyp  ze štěrkodrti " </t>
  </si>
  <si>
    <t xml:space="preserve">3.0 "dosyp krajnice   zemina " </t>
  </si>
  <si>
    <t xml:space="preserve">1.8*1.8*0.45*12 " -změna UV nad stáv.potr," </t>
  </si>
  <si>
    <t>-3.14*0.55*0.55*0.45*12</t>
  </si>
  <si>
    <t>Mezisoučet zasyp -stav.kanal. sterk</t>
  </si>
  <si>
    <t>17.62</t>
  </si>
  <si>
    <t>M</t>
  </si>
  <si>
    <t>58344171</t>
  </si>
  <si>
    <t>štěrkodrť frakce 0/32</t>
  </si>
  <si>
    <t>-2008807863</t>
  </si>
  <si>
    <t>(2.25+12.37)*1.89*1.01</t>
  </si>
  <si>
    <t>27.91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</si>
  <si>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</si>
  <si>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</si>
  <si>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</si>
  <si>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1591637572</t>
  </si>
  <si>
    <t>https://podminky.urs.cz/item/CS_URS_2023_02/175151101</t>
  </si>
  <si>
    <t xml:space="preserve">565*0.2 "DN150 -trat." </t>
  </si>
  <si>
    <t>23</t>
  </si>
  <si>
    <t>58343959</t>
  </si>
  <si>
    <t>kamenivo drcené hrubé frakce 32/63</t>
  </si>
  <si>
    <t>1274417977</t>
  </si>
  <si>
    <t>113*1.89*1.01</t>
  </si>
  <si>
    <t>215.71</t>
  </si>
  <si>
    <t>24</t>
  </si>
  <si>
    <t>181152302</t>
  </si>
  <si>
    <t>Úprava pláně na stavbách silnic a dálnic strojně v zářezech mimo skalních se zhutněním</t>
  </si>
  <si>
    <t>-1618276611</t>
  </si>
  <si>
    <t>https://podminky.urs.cz/item/CS_URS_2023_02/181152302</t>
  </si>
  <si>
    <t xml:space="preserve">2700+87 " dle graf.progr." </t>
  </si>
  <si>
    <t>Zakládání</t>
  </si>
  <si>
    <t>25</t>
  </si>
  <si>
    <t>21275221R</t>
  </si>
  <si>
    <t xml:space="preserve">Trativod z drenážních trubek plastových - netuhá trubka SN8 DN 150 s perforací 220° se zřízením štěrkového lože pod trubky a s jejich obsypem v otevřeném výkopu </t>
  </si>
  <si>
    <t>m</t>
  </si>
  <si>
    <t>-158621824</t>
  </si>
  <si>
    <t>565</t>
  </si>
  <si>
    <t>Vodorovné konstrukce</t>
  </si>
  <si>
    <t>26</t>
  </si>
  <si>
    <t>451313511</t>
  </si>
  <si>
    <t xml:space="preserve">Dno rýhy -trativod zpevněné betonem C12/15 tl do 100 mm se zvýšenými nároky na prostředí </t>
  </si>
  <si>
    <t>1952957110</t>
  </si>
  <si>
    <t>https://podminky.urs.cz/item/CS_URS_2023_02/451313511</t>
  </si>
  <si>
    <t>0.4*565</t>
  </si>
  <si>
    <t>254.25</t>
  </si>
  <si>
    <t>27</t>
  </si>
  <si>
    <t>451541111</t>
  </si>
  <si>
    <t>Lože pod potrubí, stoky a drobné objekty v otevřeném výkopu ze štěrkodrtě 0-63 mm</t>
  </si>
  <si>
    <t>1053073797</t>
  </si>
  <si>
    <t>https://podminky.urs.cz/item/CS_URS_2023_02/451541111</t>
  </si>
  <si>
    <t>Poznámka k položce:_x000d_
UV</t>
  </si>
  <si>
    <t xml:space="preserve">3.14*0.4*0.4*0.1*17*1.05 "UV" </t>
  </si>
  <si>
    <t>0.9</t>
  </si>
  <si>
    <t>28</t>
  </si>
  <si>
    <t>452112112</t>
  </si>
  <si>
    <t>Osazení betonových dílců prstenců nebo rámů pod poklopy a mříže, výšky do 100 mm</t>
  </si>
  <si>
    <t>kus</t>
  </si>
  <si>
    <t>-913189557</t>
  </si>
  <si>
    <t>https://podminky.urs.cz/item/CS_URS_2023_02/452112112</t>
  </si>
  <si>
    <t>29</t>
  </si>
  <si>
    <t>59223864</t>
  </si>
  <si>
    <t>prstenec pro uliční vpusť vyrovnávací betonový 390x60x130mm</t>
  </si>
  <si>
    <t>477791609</t>
  </si>
  <si>
    <t>17.17</t>
  </si>
  <si>
    <t>30</t>
  </si>
  <si>
    <t>452112122</t>
  </si>
  <si>
    <t>Osazení betonových dílců prstenců nebo rámů pod poklopy a mříže, výšky přes 100 do 200 mm</t>
  </si>
  <si>
    <t>-1130956485</t>
  </si>
  <si>
    <t>https://podminky.urs.cz/item/CS_URS_2023_02/452112122</t>
  </si>
  <si>
    <t>31</t>
  </si>
  <si>
    <t>5922414R</t>
  </si>
  <si>
    <t>prstenec šachtový vyrovnávací betonový rovný vnější rozměr 1200mm+vnitřní 680mm</t>
  </si>
  <si>
    <t>-250278553</t>
  </si>
  <si>
    <t>12.12</t>
  </si>
  <si>
    <t>32</t>
  </si>
  <si>
    <t>452311131</t>
  </si>
  <si>
    <t>Podkladní a zajišťovací konstrukce z betonu prostého v otevřeném výkopu bez zvýšených nároků na prostředí desky pod potrubí, stoky a drobné objekty z betonu tř. C 12/15</t>
  </si>
  <si>
    <t>-794045704</t>
  </si>
  <si>
    <t>https://podminky.urs.cz/item/CS_URS_2023_02/452311131</t>
  </si>
  <si>
    <t>3.14*0.4*0.4*0.1*17*1.05</t>
  </si>
  <si>
    <t xml:space="preserve">Mezisoučet  UV na trase</t>
  </si>
  <si>
    <t>33</t>
  </si>
  <si>
    <t>452311151</t>
  </si>
  <si>
    <t>Podkladní a zajišťovací konstrukce z betonu prostého v otevřeném výkopu bez zvýšených nároků na prostředí desky pod potrubí, stoky a drobné objekty z betonu tř. C 20/25 XF3</t>
  </si>
  <si>
    <t>-846839187</t>
  </si>
  <si>
    <t>https://podminky.urs.cz/item/CS_URS_2023_02/452311151</t>
  </si>
  <si>
    <t>(3.14*0.75*0.75-3.14*0.34*0.34)*0.13*1.05*12</t>
  </si>
  <si>
    <t xml:space="preserve">Mezisoučet UV  pod prstenec</t>
  </si>
  <si>
    <t>2.3</t>
  </si>
  <si>
    <t>34</t>
  </si>
  <si>
    <t>452351101</t>
  </si>
  <si>
    <t>Bednění podkladních a zajišťovacích konstrukcí v otevřeném výkopu desek nebo sedlových loží pod potrubí, stoky a drobné objekty</t>
  </si>
  <si>
    <t>1698879864</t>
  </si>
  <si>
    <t>https://podminky.urs.cz/item/CS_URS_2023_02/452351101</t>
  </si>
  <si>
    <t>3.14*0.8*0.1*17</t>
  </si>
  <si>
    <t>Komunikace</t>
  </si>
  <si>
    <t>35</t>
  </si>
  <si>
    <t>564811111</t>
  </si>
  <si>
    <t>Podklad ze štěrkodrti ŠD s rozprostřením a zhutněním plochy přes 100 m2, po zhutnění tl. 50 mm</t>
  </si>
  <si>
    <t>443533761</t>
  </si>
  <si>
    <t>https://podminky.urs.cz/item/CS_URS_2023_02/564811111</t>
  </si>
  <si>
    <t>Poznámka k položce:_x000d_
urovnávací vrstva -sanace</t>
  </si>
  <si>
    <t>2700+87</t>
  </si>
  <si>
    <t>36</t>
  </si>
  <si>
    <t>564831111</t>
  </si>
  <si>
    <t>Podklad ze štěrkodrti ŠD s rozprostřením a zhutněním plochy přes 100 m2, po zhutnění tl. 100 mm</t>
  </si>
  <si>
    <t>578920910</t>
  </si>
  <si>
    <t>https://podminky.urs.cz/item/CS_URS_2023_02/564831111</t>
  </si>
  <si>
    <t>148 "prům.tl.100mm"</t>
  </si>
  <si>
    <t>37</t>
  </si>
  <si>
    <t>564661111</t>
  </si>
  <si>
    <t>Podklad z kameniva hrubého drceného vel. 63-125 mm, s rozprostřením a zhutněním plochy přes 100 m2, po zhutnění tl. 200 mm</t>
  </si>
  <si>
    <t>-1032383539</t>
  </si>
  <si>
    <t>https://podminky.urs.cz/item/CS_URS_2023_02/564661111</t>
  </si>
  <si>
    <t>(2700+87)*1.15*2 "2x vrstva"</t>
  </si>
  <si>
    <t>Mezisoučet sanace</t>
  </si>
  <si>
    <t>38</t>
  </si>
  <si>
    <t>564861111</t>
  </si>
  <si>
    <t>Podklad ze štěrkodrti ŠD s rozprostřením a zhutněním plochy přes 100 m2, po zhutnění tl. 200 mm</t>
  </si>
  <si>
    <t>1122875840</t>
  </si>
  <si>
    <t>https://podminky.urs.cz/item/CS_URS_2023_02/564861111</t>
  </si>
  <si>
    <t>Mezisoučet nová konstr.</t>
  </si>
  <si>
    <t>84.4</t>
  </si>
  <si>
    <t>Mezisoučet nová komun.v rýze</t>
  </si>
  <si>
    <t>39</t>
  </si>
  <si>
    <t>567134111</t>
  </si>
  <si>
    <t>Podklad ze směsi stmelené cementem SC bez dilatačních spár, s rozprostřením a zhutněním SC C 20/25 (PB I), po zhutnění tl. 200 mm</t>
  </si>
  <si>
    <t>-1871854284</t>
  </si>
  <si>
    <t>https://podminky.urs.cz/item/CS_URS_2023_02/567134111</t>
  </si>
  <si>
    <t>3.9+35.2+5.5+20+4.0+4.5+1.7+3.4+3+1.8+1.4</t>
  </si>
  <si>
    <t>40</t>
  </si>
  <si>
    <t>567122112</t>
  </si>
  <si>
    <t>Podklad ze směsi stmelené cementem SC bez dilatačních spár, s rozprostřením a zhutněním SC C 8/10 (KSC I), po zhutnění tl. 130 mm</t>
  </si>
  <si>
    <t>-1042080074</t>
  </si>
  <si>
    <t>https://podminky.urs.cz/item/CS_URS_2023_02/567122112</t>
  </si>
  <si>
    <t>41</t>
  </si>
  <si>
    <t>56993113R</t>
  </si>
  <si>
    <t xml:space="preserve">Zpevnění krajnic asfaltovým recyklátem tl 100 mm bez dodávky recyklátu </t>
  </si>
  <si>
    <t>1361613913</t>
  </si>
  <si>
    <t>165.6</t>
  </si>
  <si>
    <t>42</t>
  </si>
  <si>
    <t>573111111</t>
  </si>
  <si>
    <t>Postřik infiltrační PI z asfaltu silničního s posypem kamenivem, v množství 0,60 kg/m2</t>
  </si>
  <si>
    <t>-2140061798</t>
  </si>
  <si>
    <t>https://podminky.urs.cz/item/CS_URS_2023_02/573111111</t>
  </si>
  <si>
    <t>43</t>
  </si>
  <si>
    <t>573231106</t>
  </si>
  <si>
    <t>Postřik spojovací PS bez posypu kamenivem ze silniční emulze, v množství 0,30 kg/m2</t>
  </si>
  <si>
    <t>-23671810</t>
  </si>
  <si>
    <t>https://podminky.urs.cz/item/CS_URS_2023_02/573231106</t>
  </si>
  <si>
    <t>574+165</t>
  </si>
  <si>
    <t>Mezisoučet povrch.úprava krytu</t>
  </si>
  <si>
    <t>44</t>
  </si>
  <si>
    <t>573231107</t>
  </si>
  <si>
    <t>Postřik spojovací PS bez posypu kamenivem ze silniční emulze, v množství 0,40 kg/m2</t>
  </si>
  <si>
    <t>-43284738</t>
  </si>
  <si>
    <t>https://podminky.urs.cz/item/CS_URS_2023_02/573231107</t>
  </si>
  <si>
    <t>574</t>
  </si>
  <si>
    <t>45</t>
  </si>
  <si>
    <t>577134111</t>
  </si>
  <si>
    <t>Asfaltový beton vrstva obrusná ACO 11 (ABS) s rozprostřením a se zhutněním z nemodifikovaného asfaltu v pruhu šířky do 3 m tř. I, po zhutnění tl. 40 mm</t>
  </si>
  <si>
    <t>844530347</t>
  </si>
  <si>
    <t>https://podminky.urs.cz/item/CS_URS_2023_02/577134111</t>
  </si>
  <si>
    <t>46</t>
  </si>
  <si>
    <t>577134121</t>
  </si>
  <si>
    <t>Asfaltový beton vrstva obrusná ACO 11 (ABS) s rozprostřením a se zhutněním z nemodifikovaného asfaltu v pruhu šířky přes 3 m tř. I, po zhutnění tl. 40 mm</t>
  </si>
  <si>
    <t>-904285055</t>
  </si>
  <si>
    <t>https://podminky.urs.cz/item/CS_URS_2023_02/577134121</t>
  </si>
  <si>
    <t>47</t>
  </si>
  <si>
    <t>565135101</t>
  </si>
  <si>
    <t>Asfaltový beton vrstva podkladní ACP 16 (obalované kamenivo střednězrnné - OKS) s rozprostřením a zhutněním v pruhu šířky do 1,5 m, po zhutnění tl. 50 mm</t>
  </si>
  <si>
    <t>476473299</t>
  </si>
  <si>
    <t>https://podminky.urs.cz/item/CS_URS_2023_02/565135101</t>
  </si>
  <si>
    <t>148 "dle graf.progr."</t>
  </si>
  <si>
    <t>48</t>
  </si>
  <si>
    <t>565155121</t>
  </si>
  <si>
    <t>Asfaltový beton vrstva podkladní ACP 16 (obalované kamenivo střednězrnné - OKS) s rozprostřením a zhutněním v pruhu šířky přes 3 m, po zhutnění tl. 70 mm</t>
  </si>
  <si>
    <t>316342505</t>
  </si>
  <si>
    <t>https://podminky.urs.cz/item/CS_URS_2023_02/565155121</t>
  </si>
  <si>
    <t>49</t>
  </si>
  <si>
    <t>577165122</t>
  </si>
  <si>
    <t>Asfaltový beton vrstva ložní ACL 16 (ABH) s rozprostřením a zhutněním z nemodifikovaného asfaltu v pruhu šířky přes 3 m, po zhutnění tl. 70 mm</t>
  </si>
  <si>
    <t>1821761993</t>
  </si>
  <si>
    <t>https://podminky.urs.cz/item/CS_URS_2023_02/577165122</t>
  </si>
  <si>
    <t>50</t>
  </si>
  <si>
    <t>577165112</t>
  </si>
  <si>
    <t>Asfaltový beton vrstva ložní ACL 16 (ABH) s rozprostřením a zhutněním z nemodifikovaného asfaltu v pruhu šířky do 3 m, po zhutnění tl. 70 mm</t>
  </si>
  <si>
    <t>-1357610650</t>
  </si>
  <si>
    <t>https://podminky.urs.cz/item/CS_URS_2023_02/577165112</t>
  </si>
  <si>
    <t>51</t>
  </si>
  <si>
    <t>584121108</t>
  </si>
  <si>
    <t>Osazení silničních dílců ze železového betonu s podkladem z kameniva těženého do tl. 40 mm jakéhokoliv druhu a velikosti, na plochu jednotlivě do 15 m2</t>
  </si>
  <si>
    <t>-690194188</t>
  </si>
  <si>
    <t>https://podminky.urs.cz/item/CS_URS_2023_02/584121108</t>
  </si>
  <si>
    <t>(9+(6*14)+12+9*3)*2.0</t>
  </si>
  <si>
    <t>52</t>
  </si>
  <si>
    <t>59381004</t>
  </si>
  <si>
    <t>panel silniční 3,00x2,00x0,15m</t>
  </si>
  <si>
    <t>-937339980</t>
  </si>
  <si>
    <t>14.14</t>
  </si>
  <si>
    <t>53</t>
  </si>
  <si>
    <t>58412111R</t>
  </si>
  <si>
    <t>Demontáž panelú vč.přesunů na stavbě + odvoz po použití do 10km se složením</t>
  </si>
  <si>
    <t>1111260464</t>
  </si>
  <si>
    <t xml:space="preserve">1 " 264m2-14kuů" </t>
  </si>
  <si>
    <t>Trubní vedení</t>
  </si>
  <si>
    <t>54</t>
  </si>
  <si>
    <t>8713133R</t>
  </si>
  <si>
    <t>Montáž a dodav. potrubí z kanaliz. trub plasr. DN 150 SN8 vč.tvarovek +zemní prace+rozs.a prohl. vč lože+obsyp pískem+zásyp+vodor.přem .zeminy+popl.za skl.-odvodneni</t>
  </si>
  <si>
    <t>-668673009</t>
  </si>
  <si>
    <t>Poznámka k položce:_x000d_
-vč.ztratného</t>
  </si>
  <si>
    <t>1.5*16+2.5+1.0*17</t>
  </si>
  <si>
    <t>55</t>
  </si>
  <si>
    <t>87735512R</t>
  </si>
  <si>
    <t>Montáž +dodáv.-navrtav. sedlo 600/150 kolmo na potrubí z kanalizačních trub z PVC do DN 200 vč těsnění</t>
  </si>
  <si>
    <t>-1599898322</t>
  </si>
  <si>
    <t>56</t>
  </si>
  <si>
    <t>89021181R</t>
  </si>
  <si>
    <t>Bourání šachet a jímek ručně velikosti obestavěného prostoru do 1,5 m3 z prostého betonu</t>
  </si>
  <si>
    <t>-427675575</t>
  </si>
  <si>
    <t>1.1*12</t>
  </si>
  <si>
    <t>57</t>
  </si>
  <si>
    <t>8923510R</t>
  </si>
  <si>
    <t>Těsnící zkouška kanal.vodou potrubí DN 100 nebo 150 vč zabezp.konců</t>
  </si>
  <si>
    <t>-1592357507</t>
  </si>
  <si>
    <t>43.5</t>
  </si>
  <si>
    <t>58</t>
  </si>
  <si>
    <t>89239212R</t>
  </si>
  <si>
    <t xml:space="preserve">Zatěsnící ucpávkovým vakem stávající potrubí DN 400 po dobu výstavby </t>
  </si>
  <si>
    <t>-2037693783</t>
  </si>
  <si>
    <t>59</t>
  </si>
  <si>
    <t>894811131</t>
  </si>
  <si>
    <t>Revizní šachta z tvrdého PVC v otevřeném výkopu typ přímý (DN šachty/DN trubního vedení) DN 400/160, odolnost vnějšímu tlaku 12,5 t, hloubka od 860 do 1230 mm</t>
  </si>
  <si>
    <t>1748504967</t>
  </si>
  <si>
    <t>https://podminky.urs.cz/item/CS_URS_2023_02/894811131</t>
  </si>
  <si>
    <t>60</t>
  </si>
  <si>
    <t>894812331</t>
  </si>
  <si>
    <t>Revizní a čistící šachta z polypropylenu PP pro hladké trouby DN 600 roura šachtová korugovaná, světlé hloubky 1 000 mm</t>
  </si>
  <si>
    <t>-1793091891</t>
  </si>
  <si>
    <t>https://podminky.urs.cz/item/CS_URS_2023_02/894812331</t>
  </si>
  <si>
    <t xml:space="preserve">12 " sle roj.proměn. výška roury" </t>
  </si>
  <si>
    <t>61</t>
  </si>
  <si>
    <t>894812339</t>
  </si>
  <si>
    <t>Revizní a čistící šachta z polypropylenu PP pro hladké trouby DN 600 Příplatek k cenám 2331 - 2334 za uříznutí šachtové roury</t>
  </si>
  <si>
    <t>530446265</t>
  </si>
  <si>
    <t>https://podminky.urs.cz/item/CS_URS_2023_02/894812339</t>
  </si>
  <si>
    <t>62</t>
  </si>
  <si>
    <t>894812377</t>
  </si>
  <si>
    <t>Revizní a čistící šachta z polypropylenu PP pro hladké trouby DN 600 poklop (mříž) litinový pro třídu zatížení D400 s teleskopickým adaptérem</t>
  </si>
  <si>
    <t>-720847244</t>
  </si>
  <si>
    <t>https://podminky.urs.cz/item/CS_URS_2023_02/894812377</t>
  </si>
  <si>
    <t>63</t>
  </si>
  <si>
    <t>895941331</t>
  </si>
  <si>
    <t>Osazení vpusti uliční z betonových dílců DN 450 skruž průběžná s výtokem</t>
  </si>
  <si>
    <t>-1985099694</t>
  </si>
  <si>
    <t>https://podminky.urs.cz/item/CS_URS_2023_02/895941331</t>
  </si>
  <si>
    <t>64</t>
  </si>
  <si>
    <t>59223854</t>
  </si>
  <si>
    <t>skruž betonová s odtokem 150mm PVC pro uliční vpusť 450x350x50mm</t>
  </si>
  <si>
    <t>-1537658343</t>
  </si>
  <si>
    <t>15.15</t>
  </si>
  <si>
    <t>65</t>
  </si>
  <si>
    <t>895941302</t>
  </si>
  <si>
    <t>Osazení vpusti uliční z betonových dílců DN 450 dno s kalištěm</t>
  </si>
  <si>
    <t>-178643241</t>
  </si>
  <si>
    <t>https://podminky.urs.cz/item/CS_URS_2023_02/895941302</t>
  </si>
  <si>
    <t>66</t>
  </si>
  <si>
    <t>59224495</t>
  </si>
  <si>
    <t>vpusť uliční DN 450 kaliště nízké 450/240x50mm</t>
  </si>
  <si>
    <t>229419969</t>
  </si>
  <si>
    <t>67</t>
  </si>
  <si>
    <t>895941313</t>
  </si>
  <si>
    <t>Osazení vpusti uliční z betonových dílců DN 450 skruž horní 295 mm</t>
  </si>
  <si>
    <t>380389193</t>
  </si>
  <si>
    <t>https://podminky.urs.cz/item/CS_URS_2023_02/895941313</t>
  </si>
  <si>
    <t>68</t>
  </si>
  <si>
    <t>59223857</t>
  </si>
  <si>
    <t>skruž betonová horní pro uliční vpusť 450x295x50mm</t>
  </si>
  <si>
    <t>-909096613</t>
  </si>
  <si>
    <t>69</t>
  </si>
  <si>
    <t>895941332</t>
  </si>
  <si>
    <t>Osazení vpusti uliční z betonových dílců DN 450 skruž průběžná se zápachovou uzávěrkou</t>
  </si>
  <si>
    <t>-1924927282</t>
  </si>
  <si>
    <t>https://podminky.urs.cz/item/CS_URS_2023_02/895941332</t>
  </si>
  <si>
    <t>70</t>
  </si>
  <si>
    <t>59224494</t>
  </si>
  <si>
    <t>skruž betonová průběžná se zápachovou uzávěrkou 200mm PVC pro uliční vpusť 450x645x50mm</t>
  </si>
  <si>
    <t>2065516520</t>
  </si>
  <si>
    <t>71</t>
  </si>
  <si>
    <t>899104112</t>
  </si>
  <si>
    <t>Osazení poklopů litinových, ocelových nebo železobetonových včetně rámů pro třídu zatížení D400, E600</t>
  </si>
  <si>
    <t>-1698425967</t>
  </si>
  <si>
    <t>https://podminky.urs.cz/item/CS_URS_2023_02/899104112</t>
  </si>
  <si>
    <t>72</t>
  </si>
  <si>
    <t>2866193R</t>
  </si>
  <si>
    <t>poklop šachtový litinový dno DN 600 pro třídu zatížení D400</t>
  </si>
  <si>
    <t>240237912</t>
  </si>
  <si>
    <t>73</t>
  </si>
  <si>
    <t>899204112</t>
  </si>
  <si>
    <t>Osazení mříží litinových včetně rámů a košů na bahno pro třídu zatížení D400, E600</t>
  </si>
  <si>
    <t>-2117063598</t>
  </si>
  <si>
    <t>https://podminky.urs.cz/item/CS_URS_2023_02/899204112</t>
  </si>
  <si>
    <t>74</t>
  </si>
  <si>
    <t>5524210R</t>
  </si>
  <si>
    <t>Prefabrikáty pro uliční vpusti dílce betonové pro uliční vpusti vpusť dešťová uliční s rámem mříž M1 D400 DIN 19583-13, 500/500mm</t>
  </si>
  <si>
    <t>-620943453</t>
  </si>
  <si>
    <t>75</t>
  </si>
  <si>
    <t>5524211R</t>
  </si>
  <si>
    <t>mříž litinová chodn.vtoková s roštem D400</t>
  </si>
  <si>
    <t>2119987874</t>
  </si>
  <si>
    <t>76</t>
  </si>
  <si>
    <t>59223874R</t>
  </si>
  <si>
    <t>kalovy koš pozink. 600</t>
  </si>
  <si>
    <t>-1506429295</t>
  </si>
  <si>
    <t>77</t>
  </si>
  <si>
    <t>89933211R</t>
  </si>
  <si>
    <t>Výšková úprava uličního vstupu nebo vpusti do 200 mm snížením poklopu</t>
  </si>
  <si>
    <t>-1882883872</t>
  </si>
  <si>
    <t>78</t>
  </si>
  <si>
    <t>89943211R</t>
  </si>
  <si>
    <t>Výšková úprava uličního vstupu nebo vpusti do 200 mm snížením krycího hrnce, šoupěte, nebo hydrantu bez úpravy armatur</t>
  </si>
  <si>
    <t>1228907958</t>
  </si>
  <si>
    <t>40+2</t>
  </si>
  <si>
    <t>79</t>
  </si>
  <si>
    <t>899620161</t>
  </si>
  <si>
    <t>Obetonování plastových šachet z polypropylenu betonem prostým v otevřeném výkopu, beton tř. C 30/37 XF4</t>
  </si>
  <si>
    <t>-1658786567</t>
  </si>
  <si>
    <t>https://podminky.urs.cz/item/CS_URS_2023_02/899620161</t>
  </si>
  <si>
    <t>(3.14*0.9*0.9-3.14*0.25*0.25)*0.32</t>
  </si>
  <si>
    <t>Mezisoučet obet.stav.dna-napojení"</t>
  </si>
  <si>
    <t>(3.14*0.55*0.55-3.14*0.25*0.25)*0.3</t>
  </si>
  <si>
    <t>Mezisoučet obet.stav.uv -cast"</t>
  </si>
  <si>
    <t>(3.14*0.55*0.55-3.14*0.34*0.34)*0.3</t>
  </si>
  <si>
    <t>Mezisoučet obet.korug.potr.</t>
  </si>
  <si>
    <t>1.153*1.035*12</t>
  </si>
  <si>
    <t>80</t>
  </si>
  <si>
    <t>89962016R</t>
  </si>
  <si>
    <t>Výztuž otevřený výkop z betonářské oceli 10 505</t>
  </si>
  <si>
    <t>1572273838</t>
  </si>
  <si>
    <t xml:space="preserve">(2*4.0+2*2.6)*1.578+(0.95*16)*0.888  "pr.16+pr.12"</t>
  </si>
  <si>
    <t>34.33*0.001*1.05*12</t>
  </si>
  <si>
    <t>81</t>
  </si>
  <si>
    <t>899640112</t>
  </si>
  <si>
    <t>Bednění pro obetonování plastových šachet v otevřeném výkopu kruhových</t>
  </si>
  <si>
    <t>722223619</t>
  </si>
  <si>
    <t>https://podminky.urs.cz/item/CS_URS_2023_02/899640112</t>
  </si>
  <si>
    <t>(3.14*1.8)*0.32*12</t>
  </si>
  <si>
    <t>Mezisoučet obet.stav.dna"</t>
  </si>
  <si>
    <t>(3.14*1.1)*0.3*12</t>
  </si>
  <si>
    <t>46.6</t>
  </si>
  <si>
    <t>82</t>
  </si>
  <si>
    <t>8996231R</t>
  </si>
  <si>
    <t xml:space="preserve">Obetonování mříže -UV - betonem prostým tř. C 12/15 otevřený výkop vč bednění </t>
  </si>
  <si>
    <t>-1544206812</t>
  </si>
  <si>
    <t>0.15*17+0.2*17 "potr.+obet.mrize UV"</t>
  </si>
  <si>
    <t>Ostatní konstrukce a práce+přesun hmot</t>
  </si>
  <si>
    <t>83</t>
  </si>
  <si>
    <t>914111111</t>
  </si>
  <si>
    <t>Montáž svislé dopravní značky základní velikosti do 1 m2 objímkami na sloupky nebo konzoly</t>
  </si>
  <si>
    <t>848691208</t>
  </si>
  <si>
    <t>https://podminky.urs.cz/item/CS_URS_2023_02/914111111</t>
  </si>
  <si>
    <t>2+1+1</t>
  </si>
  <si>
    <t>84</t>
  </si>
  <si>
    <t>4044564R</t>
  </si>
  <si>
    <t xml:space="preserve">Výrobky a zabezpečovací prvky pro zařízení silniční značky dopravní svislé FeZn  plech FeZn AL     plech Al NK, 3M   povrchová úprava reflexní fólií tř.1 čtvercové značky P2, P3, P8, IP1-7,IP10,E1,E2,E6,E9,E10,E12,IJ4 500 x 500 mm AL- 3M  reflexní tř.1</t>
  </si>
  <si>
    <t>357112730</t>
  </si>
  <si>
    <t>1.01</t>
  </si>
  <si>
    <t>85</t>
  </si>
  <si>
    <t>4044560R</t>
  </si>
  <si>
    <t>výstražné dopravní značky A1-A30, A33 700mm</t>
  </si>
  <si>
    <t>-1831874435</t>
  </si>
  <si>
    <t>2.02</t>
  </si>
  <si>
    <t>86</t>
  </si>
  <si>
    <t>4044562R</t>
  </si>
  <si>
    <t>značky upravující přednost P6 700mm</t>
  </si>
  <si>
    <t>-1793561932</t>
  </si>
  <si>
    <t>87</t>
  </si>
  <si>
    <t>914511112</t>
  </si>
  <si>
    <t>Montáž sloupku dopravních značek délky do 3,5 m do hliníkové patky pro sloupek D 60 mm</t>
  </si>
  <si>
    <t>-1818591443</t>
  </si>
  <si>
    <t>https://podminky.urs.cz/item/CS_URS_2023_02/914511112</t>
  </si>
  <si>
    <t>Poznámka k položce:_x000d_
vč.zem.prací</t>
  </si>
  <si>
    <t>88</t>
  </si>
  <si>
    <t>4045530R</t>
  </si>
  <si>
    <t xml:space="preserve">Dod sloupku dopr.znač.+vicko +ukotvení patka hlinikova   vč nátěru sl.-  dl. 2,5m </t>
  </si>
  <si>
    <t>-1843136076</t>
  </si>
  <si>
    <t>4.04</t>
  </si>
  <si>
    <t>89</t>
  </si>
  <si>
    <t>915211112</t>
  </si>
  <si>
    <t>Vodorovné dopravní značení stříkaným plastem dělící čára šířky 125 mm souvislá bílá retroreflexní</t>
  </si>
  <si>
    <t>-127597357</t>
  </si>
  <si>
    <t>https://podminky.urs.cz/item/CS_URS_2023_02/915211112</t>
  </si>
  <si>
    <t>(551+132+394-22)</t>
  </si>
  <si>
    <t>90</t>
  </si>
  <si>
    <t>915221122</t>
  </si>
  <si>
    <t>Vodorovné dopravní značení stříkaným plastem vodící čára bílá šířky 250 mm přerušovaná retroreflexní</t>
  </si>
  <si>
    <t>-1438704931</t>
  </si>
  <si>
    <t>https://podminky.urs.cz/item/CS_URS_2023_02/915221122</t>
  </si>
  <si>
    <t>(20+22)</t>
  </si>
  <si>
    <t>91</t>
  </si>
  <si>
    <t>9154912R</t>
  </si>
  <si>
    <t xml:space="preserve">Osazení +dodávka-přídlažba z beton.zám.dlažby tl.8cm přírodní s přísadou zpomalovače tuhnutí </t>
  </si>
  <si>
    <t>1000527363</t>
  </si>
  <si>
    <t>Poznámka k položce:_x000d_
CT-C30-F5</t>
  </si>
  <si>
    <t>935+65 " dle proj."</t>
  </si>
  <si>
    <t>92</t>
  </si>
  <si>
    <t>91972122R</t>
  </si>
  <si>
    <t>Geomříž pro vyztužení asfaltového povrchu ze skelných vláken s geotextilií, podélná pevnost v tahu 100 kN/m</t>
  </si>
  <si>
    <t>1721937600</t>
  </si>
  <si>
    <t>148*1.03</t>
  </si>
  <si>
    <t>93</t>
  </si>
  <si>
    <t>91972620R</t>
  </si>
  <si>
    <t>Položení a dodávka tuhé výztužné mříže z HDPE se čtvercovými oky s min. pevností příčně i podélně v tahu 40 kN/m plošná hmotnost 500g/m2 šířka pruhu 1.9m</t>
  </si>
  <si>
    <t>1838681349</t>
  </si>
  <si>
    <t>(19+422+5.3+5.2*2+6.2+2.3+1.5+8+9+4+6+7+12+14+5+6)*1.9*1.03</t>
  </si>
  <si>
    <t>1052.3</t>
  </si>
  <si>
    <t>94</t>
  </si>
  <si>
    <t>91973112R</t>
  </si>
  <si>
    <t>Zarovnání styčné plochy podkladu nebo krytu podél vybourané části komunikace nebo zpevněné plochy živičné tl. do 50 mm</t>
  </si>
  <si>
    <t>913733592</t>
  </si>
  <si>
    <t>Poznámka k položce:_x000d_
vč.asf.modif.zálivky</t>
  </si>
  <si>
    <t>18.5+5.5+20.5+15+4+6.5+5.9</t>
  </si>
  <si>
    <t>95</t>
  </si>
  <si>
    <t>91973111R</t>
  </si>
  <si>
    <t>Zarovnání styčné plochy podkladu nebo krytu podél vybourané části komunikace nebo zpevněné plochy živičné tl. přes 50 do 100 mm</t>
  </si>
  <si>
    <t>-1001552437</t>
  </si>
  <si>
    <t xml:space="preserve">8*5.5 " příčné trhliny" </t>
  </si>
  <si>
    <t>96</t>
  </si>
  <si>
    <t>919735111</t>
  </si>
  <si>
    <t>Řezání stávajícího živičného krytu nebo podkladu hloubky do 50 mm</t>
  </si>
  <si>
    <t>-208760491</t>
  </si>
  <si>
    <t>https://podminky.urs.cz/item/CS_URS_2023_02/919735111</t>
  </si>
  <si>
    <t>6+6.5+4+15+18.5</t>
  </si>
  <si>
    <t>97</t>
  </si>
  <si>
    <t>919735112</t>
  </si>
  <si>
    <t>Řezání stávajícího živičného krytu nebo podkladu hloubky přes 50 do 100 mm</t>
  </si>
  <si>
    <t>320888639</t>
  </si>
  <si>
    <t>https://podminky.urs.cz/item/CS_URS_2023_02/919735112</t>
  </si>
  <si>
    <t>99+6*1.5</t>
  </si>
  <si>
    <t>98</t>
  </si>
  <si>
    <t>919735113</t>
  </si>
  <si>
    <t>Řezání stávajícího živičného krytu nebo podkladu hloubky přes 100 do 150 mm</t>
  </si>
  <si>
    <t>-1257565242</t>
  </si>
  <si>
    <t>https://podminky.urs.cz/item/CS_URS_2023_02/919735113</t>
  </si>
  <si>
    <t>38.5+60+6+111+6.5+31</t>
  </si>
  <si>
    <t>99</t>
  </si>
  <si>
    <t>93199413R</t>
  </si>
  <si>
    <t>Těsnění dilatační spáry betonové konstrukce tmelem do vlhkého prostředí</t>
  </si>
  <si>
    <t>2031957238</t>
  </si>
  <si>
    <t>2.5*12</t>
  </si>
  <si>
    <t>100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</si>
  <si>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</si>
  <si>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</si>
  <si>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-1925008040</t>
  </si>
  <si>
    <t>https://podminky.urs.cz/item/CS_URS_2023_02/938909311</t>
  </si>
  <si>
    <t>101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</si>
  <si>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</si>
  <si>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</si>
  <si>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1377157542</t>
  </si>
  <si>
    <t>https://podminky.urs.cz/item/CS_URS_2023_02/938909611</t>
  </si>
  <si>
    <t>102</t>
  </si>
  <si>
    <t>899101211</t>
  </si>
  <si>
    <t>Demontáž poklopů litinových a ocelových včetně rámů, hmotnosti jednotlivě do 50 kg</t>
  </si>
  <si>
    <t>-174623537</t>
  </si>
  <si>
    <t>https://podminky.urs.cz/item/CS_URS_2023_02/899101211</t>
  </si>
  <si>
    <t>12 "UV nad stáv.kan."</t>
  </si>
  <si>
    <t>13 "stav.kanal.sachty"</t>
  </si>
  <si>
    <t>103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</si>
  <si>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</si>
  <si>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</si>
  <si>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1043086146</t>
  </si>
  <si>
    <t>https://podminky.urs.cz/item/CS_URS_2023_02/966006132</t>
  </si>
  <si>
    <t xml:space="preserve">2+7+1 " sloupek+znacka  P4+P2+A7a" </t>
  </si>
  <si>
    <t>104</t>
  </si>
  <si>
    <t>96600613R</t>
  </si>
  <si>
    <t>Zpětná montáž stávaj.značek do připravených jamek+ betonové patky+sloupky</t>
  </si>
  <si>
    <t>51213014</t>
  </si>
  <si>
    <t xml:space="preserve"> 3"P2  -stav.zn.+nov.sl." </t>
  </si>
  <si>
    <t xml:space="preserve"> 1"P4  -stav.zn.+nov.sl." </t>
  </si>
  <si>
    <t>105</t>
  </si>
  <si>
    <t>997221551</t>
  </si>
  <si>
    <t>Vodorovná doprava suti bez naložení, ale se složením a s hrubým urovnáním ze sypkých materiálů, na vzdálenost do 1 km</t>
  </si>
  <si>
    <t>-317895346</t>
  </si>
  <si>
    <t>https://podminky.urs.cz/item/CS_URS_2023_02/997221551</t>
  </si>
  <si>
    <t>164.15+279.62+221.2 "asf/kry"</t>
  </si>
  <si>
    <t>106</t>
  </si>
  <si>
    <t>99722155R</t>
  </si>
  <si>
    <t>Vodorovná doprava suti -frézovaná drt do 500m</t>
  </si>
  <si>
    <t>-1110343574</t>
  </si>
  <si>
    <t xml:space="preserve">33.12*2 " SO 101 tam+zpět" </t>
  </si>
  <si>
    <t>107</t>
  </si>
  <si>
    <t>997221559</t>
  </si>
  <si>
    <t>Vodorovná doprava suti bez naložení, ale se složením a s hrubým urovnáním Příplatek k ceně za každý další i započatý 1 km přes 1 km</t>
  </si>
  <si>
    <t>-400953426</t>
  </si>
  <si>
    <t>https://podminky.urs.cz/item/CS_URS_2023_02/997221559</t>
  </si>
  <si>
    <t xml:space="preserve">664.97*19 " dle TZ" </t>
  </si>
  <si>
    <t>108</t>
  </si>
  <si>
    <t>99722156R</t>
  </si>
  <si>
    <t>-1877585423</t>
  </si>
  <si>
    <t>Poznámka k položce:_x000d_
přebytečn vyfrézovaná asf. drt bude odprodána zhotovitely stavby a na náklady zhotovitele bude odvezena na místo urcč. zhotovitelem</t>
  </si>
  <si>
    <t>2.024+84.985+296.21+371.68 "frez.drt"</t>
  </si>
  <si>
    <t>-165.6*0.1*2.0</t>
  </si>
  <si>
    <t>109</t>
  </si>
  <si>
    <t>997221611</t>
  </si>
  <si>
    <t>Nakládání na dopravní prostředky pro vodorovnou dopravu suti</t>
  </si>
  <si>
    <t>-2086116235</t>
  </si>
  <si>
    <t>https://podminky.urs.cz/item/CS_URS_2023_02/997221611</t>
  </si>
  <si>
    <t xml:space="preserve">33.12 " SO 101" </t>
  </si>
  <si>
    <t>110</t>
  </si>
  <si>
    <t>997221571</t>
  </si>
  <si>
    <t>Vodorovná doprava vybouraných hmot bez naložení, ale se složením a s hrubým urovnáním na vzdálenost do 1 km</t>
  </si>
  <si>
    <t>-1082259311</t>
  </si>
  <si>
    <t>https://podminky.urs.cz/item/CS_URS_2023_02/997221571</t>
  </si>
  <si>
    <t xml:space="preserve">23.232 "  nbeton"</t>
  </si>
  <si>
    <t xml:space="preserve">2.07 "poklpy+znacky  do  srotu"</t>
  </si>
  <si>
    <t>111</t>
  </si>
  <si>
    <t>997221579</t>
  </si>
  <si>
    <t>Vodorovná doprava vybouraných hmot bez naložení, ale se složením a s hrubým urovnáním na vzdálenost Příplatek k ceně za každý další i započatý 1 km přes 1 km</t>
  </si>
  <si>
    <t>1568506701</t>
  </si>
  <si>
    <t>https://podminky.urs.cz/item/CS_URS_2023_02/997221579</t>
  </si>
  <si>
    <t>25.302*19</t>
  </si>
  <si>
    <t>112</t>
  </si>
  <si>
    <t>997221861</t>
  </si>
  <si>
    <t>Poplatek za uložení stavebního odpadu na recyklační skládce (skládkovné) z prostého betonu zatříděného do Katalogu odpadů pod kódem 17 01 01</t>
  </si>
  <si>
    <t>-879244395</t>
  </si>
  <si>
    <t>https://podminky.urs.cz/item/CS_URS_2023_02/997221861</t>
  </si>
  <si>
    <t>23.232</t>
  </si>
  <si>
    <t>113</t>
  </si>
  <si>
    <t>997221875</t>
  </si>
  <si>
    <t>Poplatek za uložení stavebního odpadu na recyklační skládce (skládkovné) asfaltového bez obsahu dehtu zatříděného do Katalogu odpadů pod kódem 17 03 02</t>
  </si>
  <si>
    <t>-1270097179</t>
  </si>
  <si>
    <t>https://podminky.urs.cz/item/CS_URS_2023_02/997221875</t>
  </si>
  <si>
    <t>664.97</t>
  </si>
  <si>
    <t>998</t>
  </si>
  <si>
    <t>Přesun hmot</t>
  </si>
  <si>
    <t>114</t>
  </si>
  <si>
    <t>998225111</t>
  </si>
  <si>
    <t>Přesun hmot pro komunikace s krytem z kameniva, monolitickým betonovým nebo živičným dopravní vzdálenost do 200 m jakékoliv délky objektu</t>
  </si>
  <si>
    <t>326219212</t>
  </si>
  <si>
    <t>https://podminky.urs.cz/item/CS_URS_2023_02/998225111</t>
  </si>
  <si>
    <t>115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</si>
  <si>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</si>
  <si>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</si>
  <si>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1037921492</t>
  </si>
  <si>
    <t>https://podminky.urs.cz/item/CS_URS_2023_02/998225191</t>
  </si>
  <si>
    <t>Práce a dodávky M</t>
  </si>
  <si>
    <t>46-M</t>
  </si>
  <si>
    <t>Zemní práce při extr.mont.pracích</t>
  </si>
  <si>
    <t>116</t>
  </si>
  <si>
    <t>4602602R</t>
  </si>
  <si>
    <t>Ostatní práce -vyvěšení stáv.inže.sítí s posunem vč zpětného obsypu pískem vč. lože +dodáv.varov. folie</t>
  </si>
  <si>
    <t>1263293851</t>
  </si>
  <si>
    <t xml:space="preserve">1 " 1004m folie+80.32m3 písku" </t>
  </si>
  <si>
    <t>117</t>
  </si>
  <si>
    <t>4605201R</t>
  </si>
  <si>
    <t>Montáž a dodávka .plast chráničky DN 200 +utěsnění konců -uložení trativodu při křížení s plynov.potrubím-vystředění potr.-distan.kroužky</t>
  </si>
  <si>
    <t>200951172</t>
  </si>
  <si>
    <t>(12+13.2+6*7)*2 "chran.+16 zaslepek"</t>
  </si>
  <si>
    <t xml:space="preserve">2 - SO 102A  Zpevněné plochy</t>
  </si>
  <si>
    <t>Město Staňkov</t>
  </si>
  <si>
    <t>PSV - Práce a dodávky PSV</t>
  </si>
  <si>
    <t xml:space="preserve">    721 - Zdravotechnika - vnitřní kanalizace</t>
  </si>
  <si>
    <t>113106423</t>
  </si>
  <si>
    <t>Rozebrání dlažeb a dílců při překopech inženýrských sítí s přemístěním hmot na skládku na vzdálenost do 3 m nebo s naložením na dopravní prostředek strojně plochy jednotlivě přes 15 m2 komunikací pro pěší s ložem z kameniva nebo živice a s výplní spár ze zámkové dlažby</t>
  </si>
  <si>
    <t>1650208326</t>
  </si>
  <si>
    <t>https://podminky.urs.cz/item/CS_URS_2023_02/113106423</t>
  </si>
  <si>
    <t>15.5 "dle proj."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</si>
  <si>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</si>
  <si>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</si>
  <si>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881266764</t>
  </si>
  <si>
    <t>https://podminky.urs.cz/item/CS_URS_2023_02/113107182</t>
  </si>
  <si>
    <t>23+43+9+50+6 "dle graf.progr. vozovka"</t>
  </si>
  <si>
    <t>-1589403558</t>
  </si>
  <si>
    <t>256+134+5+131+142+4+80+8+224+10+132 "dle graf.progr,-chodnik"</t>
  </si>
  <si>
    <t>113154113</t>
  </si>
  <si>
    <t>Frézování živičného podkladu nebo krytu s naložením na dopravní prostředek plochy do 500 m2 bez překážek v trase pruhu šířky do 0,5 m, tloušťky vrstvy 50 mm</t>
  </si>
  <si>
    <t>-1561171903</t>
  </si>
  <si>
    <t>https://podminky.urs.cz/item/CS_URS_2023_02/113154113</t>
  </si>
  <si>
    <t>23+43+50+9+6 " dle graf.progr."</t>
  </si>
  <si>
    <t>113201111</t>
  </si>
  <si>
    <t>Vytrhání obrub s vybouráním lože, s přemístěním hmot na skládku na vzdálenost do 3 m nebo s naložením na dopravní prostředek chodníkových ležatých</t>
  </si>
  <si>
    <t>-1349109132</t>
  </si>
  <si>
    <t>https://podminky.urs.cz/item/CS_URS_2023_02/113201111</t>
  </si>
  <si>
    <t>38 "kamen."</t>
  </si>
  <si>
    <t>113202111</t>
  </si>
  <si>
    <t>Vytrhání obrub s vybouráním lože, s přemístěním hmot na skládku na vzdálenost do 3 m nebo s naložením na dopravní prostředek z krajníků nebo obrubníků stojatých</t>
  </si>
  <si>
    <t>1223072195</t>
  </si>
  <si>
    <t>https://podminky.urs.cz/item/CS_URS_2023_02/113202111</t>
  </si>
  <si>
    <t>146 "bet."</t>
  </si>
  <si>
    <t>113204111</t>
  </si>
  <si>
    <t>Vytrhání obrub s vybouráním lože, s přemístěním hmot na skládku na vzdálenost do 3 m nebo s naložením na dopravní prostředek záhonových</t>
  </si>
  <si>
    <t>-1275578262</t>
  </si>
  <si>
    <t>https://podminky.urs.cz/item/CS_URS_2023_02/113204111</t>
  </si>
  <si>
    <t>15 "bet."</t>
  </si>
  <si>
    <t>121151113</t>
  </si>
  <si>
    <t>Sejmutí ornice strojně při souvislé ploše přes 100 do 500 m2, tl. vrstvy do 200 mm</t>
  </si>
  <si>
    <t>-1457774716</t>
  </si>
  <si>
    <t>https://podminky.urs.cz/item/CS_URS_2023_02/121151113</t>
  </si>
  <si>
    <t>216+11+10+3 "tl.100mm"</t>
  </si>
  <si>
    <t>122252205</t>
  </si>
  <si>
    <t>Odkopávky a prokopávky nezapažené pro silnice a dálnice strojně v hornině třídy těžitelnosti I přes 500 do 1 000 m3</t>
  </si>
  <si>
    <t>-1424522756</t>
  </si>
  <si>
    <t>https://podminky.urs.cz/item/CS_URS_2023_02/122252205</t>
  </si>
  <si>
    <t xml:space="preserve">58.45 " dle graf.progr." </t>
  </si>
  <si>
    <t xml:space="preserve">171.46 " dle graf.progr." </t>
  </si>
  <si>
    <t>122452205</t>
  </si>
  <si>
    <t>Odkopávky a prokopávky nezapažené pro silnice a dálnice strojně v hornině třídy těžitelnosti II přes 500 do 1 000 m3</t>
  </si>
  <si>
    <t>-358316798</t>
  </si>
  <si>
    <t>https://podminky.urs.cz/item/CS_URS_2023_02/122452205</t>
  </si>
  <si>
    <t xml:space="preserve">179.87 " dle graf.progr." </t>
  </si>
  <si>
    <t xml:space="preserve">158.54 " dle graf.progr." </t>
  </si>
  <si>
    <t>-3828037</t>
  </si>
  <si>
    <t xml:space="preserve">1 "24.5+2.0 m3+10" </t>
  </si>
  <si>
    <t>132251101</t>
  </si>
  <si>
    <t>Hloubení nezapažených rýh šířky do 800 mm strojně s urovnáním dna do předepsaného profilu a spádu v hornině třídy těžitelnosti I skupiny 3 do 20 m3</t>
  </si>
  <si>
    <t>81852119</t>
  </si>
  <si>
    <t>https://podminky.urs.cz/item/CS_URS_2023_02/132251101</t>
  </si>
  <si>
    <t>(22.3+38.2)*0.35*0.35 " palisady"</t>
  </si>
  <si>
    <t>7.41</t>
  </si>
  <si>
    <t>132351104</t>
  </si>
  <si>
    <t>Hloubení nezapažených rýh šířky do 800 mm strojně s urovnáním dna do předepsaného profilu a spádu v hornině třídy těžitelnosti II skupiny 4 přes 100 m3</t>
  </si>
  <si>
    <t>-245086558</t>
  </si>
  <si>
    <t>https://podminky.urs.cz/item/CS_URS_2023_02/132351104</t>
  </si>
  <si>
    <t xml:space="preserve">131.75 " odstr.v rýze vozovky" </t>
  </si>
  <si>
    <t>430655714</t>
  </si>
  <si>
    <t>240*0.1 "ornice na deponii"</t>
  </si>
  <si>
    <t xml:space="preserve">13.51*2"dosyp    zemina " </t>
  </si>
  <si>
    <t>-2008712269</t>
  </si>
  <si>
    <t xml:space="preserve">58.45 +171.46" dle graf.progr." </t>
  </si>
  <si>
    <t>7.41 "palis."</t>
  </si>
  <si>
    <t xml:space="preserve">-13.51"dosyp    zemina " </t>
  </si>
  <si>
    <t>79*0.001 "metení vozov."</t>
  </si>
  <si>
    <t>223.89</t>
  </si>
  <si>
    <t>-799014196</t>
  </si>
  <si>
    <t xml:space="preserve">223.89*5 " dle TZ -15km" </t>
  </si>
  <si>
    <t>34416284</t>
  </si>
  <si>
    <t xml:space="preserve">179.87+158.54 " dle graf.progr." </t>
  </si>
  <si>
    <t>1827596328</t>
  </si>
  <si>
    <t>470.16*5</t>
  </si>
  <si>
    <t>675773070</t>
  </si>
  <si>
    <t xml:space="preserve">13.51"dosyp    zemina " </t>
  </si>
  <si>
    <t>664712158</t>
  </si>
  <si>
    <t>(223.89+470,16)*1.8</t>
  </si>
  <si>
    <t>1249.29</t>
  </si>
  <si>
    <t>Zásyp sypaninou z jakékoliv horniny strojně s uložením výkopku ve vrstvách se zhutněním jam, šachet, rýh nebo kolem objektů v těchto vykopávkách</t>
  </si>
  <si>
    <t>29436334</t>
  </si>
  <si>
    <t>https://podminky.urs.cz/item/CS_URS_2023_02/174151101</t>
  </si>
  <si>
    <t xml:space="preserve">24.33 "dosyp  ze štěrkodrti " </t>
  </si>
  <si>
    <t>-1854068245</t>
  </si>
  <si>
    <t>24.33*1.89*1.01</t>
  </si>
  <si>
    <t>46.44</t>
  </si>
  <si>
    <t>-1325381642</t>
  </si>
  <si>
    <t xml:space="preserve">57+68 " dle graf.progr." </t>
  </si>
  <si>
    <t xml:space="preserve">1148+262.4" dle graf.progr." </t>
  </si>
  <si>
    <t>451319777</t>
  </si>
  <si>
    <t>Podklad nebo lože pod dlažbu (přídlažbu) Příplatek k cenám za každých dalších i započatých 10 mm tloušťky podkladu nebo lože z betonu prostého</t>
  </si>
  <si>
    <t>924806492</t>
  </si>
  <si>
    <t>https://podminky.urs.cz/item/CS_URS_2023_02/451319777</t>
  </si>
  <si>
    <t>57*5</t>
  </si>
  <si>
    <t>Mezisoučet zpomal.prah</t>
  </si>
  <si>
    <t>-1900000522</t>
  </si>
  <si>
    <t xml:space="preserve">3.14*0.4*0.4*0.1*4*1.05 "UV" </t>
  </si>
  <si>
    <t xml:space="preserve">0.5*4.0*0.1*1.05 " liniové odc." </t>
  </si>
  <si>
    <t>0.42</t>
  </si>
  <si>
    <t>1212247074</t>
  </si>
  <si>
    <t>-544142016</t>
  </si>
  <si>
    <t>1958391386</t>
  </si>
  <si>
    <t>3.14*0.4*0.4*0.1*4*1.05</t>
  </si>
  <si>
    <t>0.21</t>
  </si>
  <si>
    <t>-1386120517</t>
  </si>
  <si>
    <t>3.14*0.8*0.1*4</t>
  </si>
  <si>
    <t>-500602170</t>
  </si>
  <si>
    <t>(57+68)*2 "2x vrstva"</t>
  </si>
  <si>
    <t xml:space="preserve">Mezisoučet  sanace</t>
  </si>
  <si>
    <t>753425057</t>
  </si>
  <si>
    <t>(57+68)</t>
  </si>
  <si>
    <t>5648111R</t>
  </si>
  <si>
    <t>Podklad z kameniva drceneho tl 50 mm fr.8-16mm</t>
  </si>
  <si>
    <t>-519781287</t>
  </si>
  <si>
    <t>407.15+1148</t>
  </si>
  <si>
    <t xml:space="preserve">Mezisoučet  novy chodnik</t>
  </si>
  <si>
    <t>63.6+(326-63-6)</t>
  </si>
  <si>
    <t>Mezisoučet nova konstr. sjezdu</t>
  </si>
  <si>
    <t>-546329273</t>
  </si>
  <si>
    <t>6.75+4.5+(18.2-15.5)+1.7+13+34+48.5+56.5+25+68+5+8+6.5</t>
  </si>
  <si>
    <t>(101.5-8)+33.5</t>
  </si>
  <si>
    <t>1148</t>
  </si>
  <si>
    <t>564851011</t>
  </si>
  <si>
    <t>Podklad ze štěrkodrti ŠD s rozprostřením a zhutněním plochy jednotlivě do 100 m2, po zhutnění tl. 150 mm</t>
  </si>
  <si>
    <t>-1805158021</t>
  </si>
  <si>
    <t>https://podminky.urs.cz/item/CS_URS_2023_02/564851011</t>
  </si>
  <si>
    <t>-187153365</t>
  </si>
  <si>
    <t>7+8.5+16.6+22.5+9</t>
  </si>
  <si>
    <t>326-63.6</t>
  </si>
  <si>
    <t>15+18+16+15</t>
  </si>
  <si>
    <t xml:space="preserve">Mezisoučet nova konstr,sjezdu na MK  dlazbu</t>
  </si>
  <si>
    <t xml:space="preserve">10.7+12.2+11.5+15+7.7+8.5 " dle graf.progr." </t>
  </si>
  <si>
    <t>Mezisoučet nová konstr. na MK</t>
  </si>
  <si>
    <t>567122111</t>
  </si>
  <si>
    <t>Podklad ze směsi stmelené cementem SC bez dilatačních spár, s rozprostřením a zhutněním SC C 8/10 (KSC I), po zhutnění tl. 120 mm</t>
  </si>
  <si>
    <t>1388562985</t>
  </si>
  <si>
    <t>https://podminky.urs.cz/item/CS_URS_2023_02/567122111</t>
  </si>
  <si>
    <t xml:space="preserve">65.6 " dle graf.progr." </t>
  </si>
  <si>
    <t>-2112434697</t>
  </si>
  <si>
    <t>-1874609644</t>
  </si>
  <si>
    <t>-819104106</t>
  </si>
  <si>
    <t>538464728</t>
  </si>
  <si>
    <t>-406314396</t>
  </si>
  <si>
    <t>77.7</t>
  </si>
  <si>
    <t>Mezisoučet povrch.uprava krytu</t>
  </si>
  <si>
    <t>568049125</t>
  </si>
  <si>
    <t>-785828024</t>
  </si>
  <si>
    <t>577144111</t>
  </si>
  <si>
    <t>Asfaltový beton vrstva obrusná ACO 11 (ABS) s rozprostřením a se zhutněním z nemodifikovaného asfaltu v pruhu šířky do 3 m tř. I, po zhutnění tl. 50 mm</t>
  </si>
  <si>
    <t>-1439812922</t>
  </si>
  <si>
    <t>https://podminky.urs.cz/item/CS_URS_2023_02/577144111</t>
  </si>
  <si>
    <t>13.5+7+27+7.5+14+8.7</t>
  </si>
  <si>
    <t>531360619</t>
  </si>
  <si>
    <t xml:space="preserve">2.0 " dle graf.progr." </t>
  </si>
  <si>
    <t>Mezisoučet nová konstr. v ryze</t>
  </si>
  <si>
    <t>565145121</t>
  </si>
  <si>
    <t>Asfaltový beton vrstva podkladní ACP 16 (obalované kamenivo střednězrnné - OKS) s rozprostřením a zhutněním v pruhu šířky přes 3 m, po zhutnění tl. 60 mm</t>
  </si>
  <si>
    <t>768926250</t>
  </si>
  <si>
    <t>https://podminky.urs.cz/item/CS_URS_2023_02/565145121</t>
  </si>
  <si>
    <t>-1119930315</t>
  </si>
  <si>
    <t>(6*2+6*2+6)*2.0</t>
  </si>
  <si>
    <t>1387355335</t>
  </si>
  <si>
    <t>58412110R</t>
  </si>
  <si>
    <t>Demontáž panelú vč.přesunů na stavbě + odvoz po použití do 2km se složením</t>
  </si>
  <si>
    <t>-2057521145</t>
  </si>
  <si>
    <t xml:space="preserve">1 " 60m2-4kuy" 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</si>
  <si>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</si>
  <si>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</si>
  <si>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-649115423</t>
  </si>
  <si>
    <t>https://podminky.urs.cz/item/CS_URS_2023_02/591141111</t>
  </si>
  <si>
    <t>5838100R</t>
  </si>
  <si>
    <t>kostka dlažební žula velká 12</t>
  </si>
  <si>
    <t>281324932</t>
  </si>
  <si>
    <t>57*1.01</t>
  </si>
  <si>
    <t>57.6</t>
  </si>
  <si>
    <t>8713132R</t>
  </si>
  <si>
    <t>Montáž a dodav. potrubí z kanaliz. trub plasr. DN 100 SN8+tvarovky +zemní prace vč lože+obsyp pískem+rozs.a prohl +zásyp+vodor.přem .zeminy+popl.za skl..</t>
  </si>
  <si>
    <t>-1664525762</t>
  </si>
  <si>
    <t>1481284306</t>
  </si>
  <si>
    <t>1.5+5.5+5.0+14+1.0*4</t>
  </si>
  <si>
    <t>1961876148</t>
  </si>
  <si>
    <t>Tesnici zkouška kanal.vodou potrubí DN 100 nebo 150 vc zabezp.koncu</t>
  </si>
  <si>
    <t>599963338</t>
  </si>
  <si>
    <t>30.0+4</t>
  </si>
  <si>
    <t>8923511R</t>
  </si>
  <si>
    <t xml:space="preserve">Úprava odvodnění v chodn.u přejezdu </t>
  </si>
  <si>
    <t>-299740371</t>
  </si>
  <si>
    <t xml:space="preserve">3 " dle proj." </t>
  </si>
  <si>
    <t>-1556577389</t>
  </si>
  <si>
    <t>-1961944310</t>
  </si>
  <si>
    <t>3.03</t>
  </si>
  <si>
    <t>1316789763</t>
  </si>
  <si>
    <t>-134080897</t>
  </si>
  <si>
    <t>895941321</t>
  </si>
  <si>
    <t>Osazení vpusti uliční z betonových dílců DN 450 skruž středová 195 mm</t>
  </si>
  <si>
    <t>-332237279</t>
  </si>
  <si>
    <t>https://podminky.urs.cz/item/CS_URS_2023_02/895941321</t>
  </si>
  <si>
    <t>59223860</t>
  </si>
  <si>
    <t>skruž betonová středová pro uliční vpusť 450x195x50mm</t>
  </si>
  <si>
    <t>1749719467</t>
  </si>
  <si>
    <t>685761838</t>
  </si>
  <si>
    <t>59223854.1</t>
  </si>
  <si>
    <t>321504046</t>
  </si>
  <si>
    <t>2123924684</t>
  </si>
  <si>
    <t>-1029033552</t>
  </si>
  <si>
    <t>273246937</t>
  </si>
  <si>
    <t>-1768614065</t>
  </si>
  <si>
    <t>619015187</t>
  </si>
  <si>
    <t>-1715654763</t>
  </si>
  <si>
    <t>-2145640328</t>
  </si>
  <si>
    <t>765639710</t>
  </si>
  <si>
    <t>0.15*4+0.2*4 "potr.+obet.mrize UV"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</si>
  <si>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</si>
  <si>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</si>
  <si>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1287630739</t>
  </si>
  <si>
    <t>https://podminky.urs.cz/item/CS_URS_2023_02/916131213</t>
  </si>
  <si>
    <t xml:space="preserve">1077+65 -(54+56)-237" dle proj.150/250/1000" </t>
  </si>
  <si>
    <t xml:space="preserve">7+4+4+2+10+4+9+2+4.5*2+2+7+2" najezdová. 150/150/1000" </t>
  </si>
  <si>
    <t>4+5+6.5+2+4*2+5.5+2+4+4.5+4*2+9+5</t>
  </si>
  <si>
    <t>8.5+5.5+2+4+7.5+2+8+5+2*3+5</t>
  </si>
  <si>
    <t>5+4+2+3+2+4+10+4+2+9.5+4+2+2+4.5</t>
  </si>
  <si>
    <t xml:space="preserve">54+56 "levá+pravá  prechod. 150/150/250/1000" </t>
  </si>
  <si>
    <t xml:space="preserve">2+6+8+2+2 "oblouk vnější -poloměr 1.0m" </t>
  </si>
  <si>
    <t xml:space="preserve">8   "oblouk vnější-poloměr 2,0m " </t>
  </si>
  <si>
    <t>59217031</t>
  </si>
  <si>
    <t>obrubník betonový silniční 1000x150x250mm</t>
  </si>
  <si>
    <t>-818584952</t>
  </si>
  <si>
    <t>795*1.01</t>
  </si>
  <si>
    <t>803</t>
  </si>
  <si>
    <t>59217029</t>
  </si>
  <si>
    <t>obrubník betonový silniční nájezdový 1000x150x150mm</t>
  </si>
  <si>
    <t>967478842</t>
  </si>
  <si>
    <t>237*1.01</t>
  </si>
  <si>
    <t>239.4</t>
  </si>
  <si>
    <t>59217030</t>
  </si>
  <si>
    <t>obrubník betonový silniční přechodový 1000x150x150-250mm</t>
  </si>
  <si>
    <t>-720914630</t>
  </si>
  <si>
    <t xml:space="preserve">54*1.01 "levá  prechod. 150/150/250/1000" </t>
  </si>
  <si>
    <t xml:space="preserve">56*1.01 "pravá  prechod. 150/150/250/1000" </t>
  </si>
  <si>
    <t>5921704R</t>
  </si>
  <si>
    <t xml:space="preserve">obrubník betonový obloukový vnější R 1,0  78 x 15 x 25cm</t>
  </si>
  <si>
    <t>-804317865</t>
  </si>
  <si>
    <t xml:space="preserve">20*1.01 "oblouk vnější -poloměr 1.0m" </t>
  </si>
  <si>
    <t>5921705R</t>
  </si>
  <si>
    <t xml:space="preserve">obrubník betonový obloukový vnější R 2,0  78 x 15 x 25cm</t>
  </si>
  <si>
    <t>705146128</t>
  </si>
  <si>
    <t xml:space="preserve">8.1   "oblouk vnější-poloměr 2,0m " 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</si>
  <si>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</si>
  <si>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</si>
  <si>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-725740421</t>
  </si>
  <si>
    <t>https://podminky.urs.cz/item/CS_URS_2023_02/916231213</t>
  </si>
  <si>
    <t>195</t>
  </si>
  <si>
    <t>59217016</t>
  </si>
  <si>
    <t>obrubník betonový chodníkový 1000x80x250mm</t>
  </si>
  <si>
    <t>-38017525</t>
  </si>
  <si>
    <t>195*1.01</t>
  </si>
  <si>
    <t>197</t>
  </si>
  <si>
    <t>916331112</t>
  </si>
  <si>
    <t>Osazení zahradního obrubníku betonového s ložem tl. od 50 do 100 mm z betonu prostého tř. C 12/15 s boční opěrou z betonu prostého tř. C 12/15</t>
  </si>
  <si>
    <t>-1922485829</t>
  </si>
  <si>
    <t>https://podminky.urs.cz/item/CS_URS_2023_02/916331112</t>
  </si>
  <si>
    <t>59217002</t>
  </si>
  <si>
    <t>obrubník betonový zahradní šedý 1000x50x200mm</t>
  </si>
  <si>
    <t>810733512</t>
  </si>
  <si>
    <t>117*1.01</t>
  </si>
  <si>
    <t>118.2</t>
  </si>
  <si>
    <t>916991121</t>
  </si>
  <si>
    <t>Lože pod obrubníky, krajníky nebo obruby z dlažebních kostek z betonu prostého</t>
  </si>
  <si>
    <t>-1105892144</t>
  </si>
  <si>
    <t>https://podminky.urs.cz/item/CS_URS_2023_02/916991121</t>
  </si>
  <si>
    <t xml:space="preserve">0.05*(1170+195) "pod obrub." </t>
  </si>
  <si>
    <t>0.1*60.5 "pod.palisady"</t>
  </si>
  <si>
    <t>-2135994394</t>
  </si>
  <si>
    <t>(7+12+13+5)*1.9*1.03</t>
  </si>
  <si>
    <t>72.41</t>
  </si>
  <si>
    <t>1736105338</t>
  </si>
  <si>
    <t>https://podminky.urs.cz/item/CS_URS_2023_02/91973112R</t>
  </si>
  <si>
    <t>7.3+7+7+8.2+36.6</t>
  </si>
  <si>
    <t>-801315897</t>
  </si>
  <si>
    <t>221</t>
  </si>
  <si>
    <t>9359321R</t>
  </si>
  <si>
    <t>Osazení a dodav.odvodňov. žlabu +odtok.+vpust s kalov.košem - nenasyc.polyester vyzt.skel.vláknem vč beton.lože. +mříž lit. C 250 šířky 100 mm +čela</t>
  </si>
  <si>
    <t>378655579</t>
  </si>
  <si>
    <t>-1866274781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</si>
  <si>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</si>
  <si>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</si>
  <si>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-166745362</t>
  </si>
  <si>
    <t>https://podminky.urs.cz/item/CS_URS_2023_02/966008212</t>
  </si>
  <si>
    <t>5+3+8</t>
  </si>
  <si>
    <t>977151124</t>
  </si>
  <si>
    <t>Jádrové vrty diamantovými korunkami do stavebních materiálů (železobetonu, betonu, cihel, obkladů, dlažeb, kamene) průměru přes 150 do 180 mm</t>
  </si>
  <si>
    <t>-1357983810</t>
  </si>
  <si>
    <t>https://podminky.urs.cz/item/CS_URS_2023_02/977151124</t>
  </si>
  <si>
    <t>0.3"u propustku"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</si>
  <si>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</si>
  <si>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</si>
  <si>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1864413905</t>
  </si>
  <si>
    <t>https://podminky.urs.cz/item/CS_URS_2023_02/979051121</t>
  </si>
  <si>
    <t>15.5</t>
  </si>
  <si>
    <t>248768650</t>
  </si>
  <si>
    <t>28.82+247.72 "asf/kry"</t>
  </si>
  <si>
    <t>15.065 "frez.drt "</t>
  </si>
  <si>
    <t>-1580690211</t>
  </si>
  <si>
    <t xml:space="preserve">291.605*19 </t>
  </si>
  <si>
    <t>1216439907</t>
  </si>
  <si>
    <t xml:space="preserve">8.74+29.93+0.6 "  obrub."</t>
  </si>
  <si>
    <t>5.63</t>
  </si>
  <si>
    <t>705217726</t>
  </si>
  <si>
    <t>44.9*19</t>
  </si>
  <si>
    <t>943386703</t>
  </si>
  <si>
    <t xml:space="preserve">45.064-0.164 " 0.164-kovosrot" </t>
  </si>
  <si>
    <t>-994493899</t>
  </si>
  <si>
    <t>1801272789</t>
  </si>
  <si>
    <t>257250608</t>
  </si>
  <si>
    <t>PSV</t>
  </si>
  <si>
    <t>Práce a dodávky PSV</t>
  </si>
  <si>
    <t>721</t>
  </si>
  <si>
    <t>Zdravotechnika - vnitřní kanalizace</t>
  </si>
  <si>
    <t>72117331R</t>
  </si>
  <si>
    <t>Potrubí kanalizační dešťové DN 160 -propojení stávaj.svodu</t>
  </si>
  <si>
    <t>1302693632</t>
  </si>
  <si>
    <t>721241103</t>
  </si>
  <si>
    <t>Lapače střešních splavenin litinové DN 150</t>
  </si>
  <si>
    <t>267804107</t>
  </si>
  <si>
    <t>https://podminky.urs.cz/item/CS_URS_2023_02/721241103</t>
  </si>
  <si>
    <t>998721101</t>
  </si>
  <si>
    <t>Přesun hmot pro vnitřní kanalizace stanovený z hmotnosti přesunovaného materiálu vodorovná dopravní vzdálenost do 50 m v objektech výšky do 6 m</t>
  </si>
  <si>
    <t>177661469</t>
  </si>
  <si>
    <t>https://podminky.urs.cz/item/CS_URS_2023_02/998721101</t>
  </si>
  <si>
    <t>-1651635658</t>
  </si>
  <si>
    <t xml:space="preserve">1 " 102m folie+8.16m3 písku" </t>
  </si>
  <si>
    <t xml:space="preserve">4 - SO 103 Povrchová úprava krytu  sil. III/193 46</t>
  </si>
  <si>
    <t xml:space="preserve">    767 - Konstrukce zámečnické</t>
  </si>
  <si>
    <t xml:space="preserve">    783 - Dokončovací práce - nátěry</t>
  </si>
  <si>
    <t>11121110R</t>
  </si>
  <si>
    <t>Odstranění -prořezávka nízko položených větví vč.snesení a odvozu-likvidace zákon.způsobem</t>
  </si>
  <si>
    <t>hod</t>
  </si>
  <si>
    <t>-460059807</t>
  </si>
  <si>
    <t>-1543658292</t>
  </si>
  <si>
    <t>-943352874</t>
  </si>
  <si>
    <t>748 " dle graf.progr."</t>
  </si>
  <si>
    <t>11315432R</t>
  </si>
  <si>
    <t>Frézování živičného podkladu nebo krytu s naložením na dopravní prostředek plochy přes 1 000 do 10 000 m2 bez překážek v trase pruhu šířky do 1 m, tloušťky vrstvy 60 mm</t>
  </si>
  <si>
    <t>-1313631565</t>
  </si>
  <si>
    <t xml:space="preserve">4000+115+79 " dle graf.progr," </t>
  </si>
  <si>
    <t>-1222114181</t>
  </si>
  <si>
    <t xml:space="preserve">40*0.2*0.3 " odstr.v rýze " </t>
  </si>
  <si>
    <t>-941181352</t>
  </si>
  <si>
    <t xml:space="preserve">2.4 " rýha" </t>
  </si>
  <si>
    <t>4863*0.001 "metení vozov."</t>
  </si>
  <si>
    <t>649,5*0.05 "čištění krajnice"</t>
  </si>
  <si>
    <t>200*0.2+9.0*0.1 "čišt.dna přík.+propust."</t>
  </si>
  <si>
    <t>80.64</t>
  </si>
  <si>
    <t>-353861032</t>
  </si>
  <si>
    <t xml:space="preserve">80.64*5 " dle TZ -15km" </t>
  </si>
  <si>
    <t>788861733</t>
  </si>
  <si>
    <t>80.64*1.8</t>
  </si>
  <si>
    <t>145.15</t>
  </si>
  <si>
    <t>520490034</t>
  </si>
  <si>
    <t xml:space="preserve">0.14*40"dosyp  ze štěrkodrti " </t>
  </si>
  <si>
    <t>5.6</t>
  </si>
  <si>
    <t>-1009286497</t>
  </si>
  <si>
    <t>5.6*1.89*1.01</t>
  </si>
  <si>
    <t>10.7</t>
  </si>
  <si>
    <t>-1665788644</t>
  </si>
  <si>
    <t xml:space="preserve">52 " dle graf.progr." </t>
  </si>
  <si>
    <t>565135111</t>
  </si>
  <si>
    <t>Asfaltový beton vrstva podkladní ACP 16 (obalované kamenivo střednězrnné - OKS) s rozprostřením a zhutněním v pruhu šířky přes 1,5 do 3 m, po zhutnění tl. 50 mm</t>
  </si>
  <si>
    <t>-578547100</t>
  </si>
  <si>
    <t>https://podminky.urs.cz/item/CS_URS_2023_02/565135111</t>
  </si>
  <si>
    <t>748+52 "dle graf.progr."</t>
  </si>
  <si>
    <t>1974522910</t>
  </si>
  <si>
    <t>1261*0.5+18*1.2+20*1.75</t>
  </si>
  <si>
    <t>56993114R</t>
  </si>
  <si>
    <t xml:space="preserve">Zpevnění -dosyp asfaltovým recyklátem tl 100 mm bez dodávky recyklátu </t>
  </si>
  <si>
    <t>-942842347</t>
  </si>
  <si>
    <t>Poznámka k položce:_x000d_
zpevnění ve sjezdu</t>
  </si>
  <si>
    <t xml:space="preserve">82" dle proj." </t>
  </si>
  <si>
    <t>411116845</t>
  </si>
  <si>
    <t>4000+79+748</t>
  </si>
  <si>
    <t>67697941</t>
  </si>
  <si>
    <t>4000+115+79</t>
  </si>
  <si>
    <t>-1679756022</t>
  </si>
  <si>
    <t xml:space="preserve">115+79 " ve sjezdech" </t>
  </si>
  <si>
    <t>2029618243</t>
  </si>
  <si>
    <t xml:space="preserve">4000  " dle graf.progr."</t>
  </si>
  <si>
    <t>577145112</t>
  </si>
  <si>
    <t>Asfaltový beton vrstva ložní ACL 16 (ABH) s rozprostřením a zhutněním z nemodifikovaného asfaltu v pruhu šířky do 3 m, po zhutnění tl. 50 mm</t>
  </si>
  <si>
    <t>-1385814776</t>
  </si>
  <si>
    <t>https://podminky.urs.cz/item/CS_URS_2023_02/577145112</t>
  </si>
  <si>
    <t xml:space="preserve">115 " ve sjezdech" </t>
  </si>
  <si>
    <t>577155122</t>
  </si>
  <si>
    <t>Asfaltový beton vrstva ložní ACL 16 (ABH) s rozprostřením a zhutněním z nemodifikovaného asfaltu v pruhu šířky přes 3 m, po zhutnění tl. 60 mm</t>
  </si>
  <si>
    <t>-1194592612</t>
  </si>
  <si>
    <t>https://podminky.urs.cz/item/CS_URS_2023_02/577155122</t>
  </si>
  <si>
    <t>912211111</t>
  </si>
  <si>
    <t>Montáž směrového sloupku plastového s odrazkou prostým uložením bez betonového základu silničního</t>
  </si>
  <si>
    <t>799209889</t>
  </si>
  <si>
    <t>https://podminky.urs.cz/item/CS_URS_2023_02/912211111</t>
  </si>
  <si>
    <t>40445158R</t>
  </si>
  <si>
    <t xml:space="preserve">sloupek silniční plastový s odrazovými skly směrový 1200 mm -červený  Z11C+D  s ocelovým bodcem</t>
  </si>
  <si>
    <t>-1423427213</t>
  </si>
  <si>
    <t>8.08</t>
  </si>
  <si>
    <t>912221111</t>
  </si>
  <si>
    <t>Montáž směrového sloupku ocelového pružného ručním beraněním silničního</t>
  </si>
  <si>
    <t>-276736743</t>
  </si>
  <si>
    <t>https://podminky.urs.cz/item/CS_URS_2023_02/912221111</t>
  </si>
  <si>
    <t>4044516R</t>
  </si>
  <si>
    <t xml:space="preserve">sloupek směrový  ocelový s ocelovým bodcem 1,2m</t>
  </si>
  <si>
    <t>1011557087</t>
  </si>
  <si>
    <t>20.2</t>
  </si>
  <si>
    <t>-580951008</t>
  </si>
  <si>
    <t>40445608</t>
  </si>
  <si>
    <t>značky upravující přednost P1, P4 700mm</t>
  </si>
  <si>
    <t>586326914</t>
  </si>
  <si>
    <t>-537916282</t>
  </si>
  <si>
    <t>-275947908</t>
  </si>
  <si>
    <t>-1867732833</t>
  </si>
  <si>
    <t>(398+274+386+251+18)</t>
  </si>
  <si>
    <t>1932057069</t>
  </si>
  <si>
    <t>(38+31)</t>
  </si>
  <si>
    <t>-2069543765</t>
  </si>
  <si>
    <t>615*1.03</t>
  </si>
  <si>
    <t>633.5</t>
  </si>
  <si>
    <t>1202855106</t>
  </si>
  <si>
    <t xml:space="preserve">20*5.5 " příčné trhliny" </t>
  </si>
  <si>
    <t>825178420</t>
  </si>
  <si>
    <t>2033310689</t>
  </si>
  <si>
    <t>1719506640</t>
  </si>
  <si>
    <t>40+6*1.3</t>
  </si>
  <si>
    <t>938111111</t>
  </si>
  <si>
    <t>Čištění zdiva opěr, pilířů, křídel od mechu a jiné vegetace</t>
  </si>
  <si>
    <t>-788307376</t>
  </si>
  <si>
    <t>https://podminky.urs.cz/item/CS_URS_2023_02/938111111</t>
  </si>
  <si>
    <t>4.3*2.3+5.0*0.5+5*0.1+0.1*0.5*2+0.1*5</t>
  </si>
  <si>
    <t>4.2*2.2+2.8*0.8+0.8*0.1*2+4.2*0.1</t>
  </si>
  <si>
    <t>25.6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</si>
  <si>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</si>
  <si>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</si>
  <si>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-1672501465</t>
  </si>
  <si>
    <t>https://podminky.urs.cz/item/CS_URS_2023_02/938902112</t>
  </si>
  <si>
    <t>200</t>
  </si>
  <si>
    <t>938902412</t>
  </si>
  <si>
    <t>Čištění propustků s odstraněním travnatého porostu nebo nánosu, s naložením na dopravní prostředek nebo s přemístěním na hromady na vzdálenost do 20 m strojně tlakovou vodou tloušťky nánosu do 25% průměru propustku přes 500 do 1000 mm</t>
  </si>
  <si>
    <t>-904531498</t>
  </si>
  <si>
    <t>https://podminky.urs.cz/item/CS_URS_2023_02/938902412</t>
  </si>
  <si>
    <t>9.0</t>
  </si>
  <si>
    <t>1166091274</t>
  </si>
  <si>
    <t>4000+748+115</t>
  </si>
  <si>
    <t>-739649713</t>
  </si>
  <si>
    <t>1299*0.5</t>
  </si>
  <si>
    <t>985112111</t>
  </si>
  <si>
    <t>Odsekání degradovaného betonu stěn, tloušťky do 10 mm</t>
  </si>
  <si>
    <t>1908530612</t>
  </si>
  <si>
    <t>https://podminky.urs.cz/item/CS_URS_2023_02/985112111</t>
  </si>
  <si>
    <t>25.6 "bet. čela"</t>
  </si>
  <si>
    <t>985131111</t>
  </si>
  <si>
    <t>Očištění ploch stěn, rubu kleneb a podlah tlakovou vodou</t>
  </si>
  <si>
    <t>80219834</t>
  </si>
  <si>
    <t>https://podminky.urs.cz/item/CS_URS_2023_02/985131111</t>
  </si>
  <si>
    <t>985131311</t>
  </si>
  <si>
    <t>Očištění ploch stěn, rubu kleneb a podlah ruční dočištění ocelovými kartáči</t>
  </si>
  <si>
    <t>885014981</t>
  </si>
  <si>
    <t>https://podminky.urs.cz/item/CS_URS_2023_02/985131311</t>
  </si>
  <si>
    <t>98523210R</t>
  </si>
  <si>
    <t xml:space="preserve">Hloubkové spárování obnažených spár zdiva aktivovanou maltou spára hl do 80 mm </t>
  </si>
  <si>
    <t>-1520172447</t>
  </si>
  <si>
    <t>985311111</t>
  </si>
  <si>
    <t>Reprofilace betonu sanačními maltami na cementové bázi ručně stěn, tloušťky do 10 mm</t>
  </si>
  <si>
    <t>1752249021</t>
  </si>
  <si>
    <t>https://podminky.urs.cz/item/CS_URS_2023_02/985311111</t>
  </si>
  <si>
    <t>985321111</t>
  </si>
  <si>
    <t>Ochranný nátěr betonářské výztuže 1 vrstva tloušťky 1 mm na cementové bázi stěn, líce kleneb a podhledů</t>
  </si>
  <si>
    <t>-228777855</t>
  </si>
  <si>
    <t>https://podminky.urs.cz/item/CS_URS_2023_02/985321111</t>
  </si>
  <si>
    <t>985323111</t>
  </si>
  <si>
    <t>Spojovací můstek reprofilovaného betonu na cementové bázi, tloušťky 1 mm</t>
  </si>
  <si>
    <t>-1239462561</t>
  </si>
  <si>
    <t>https://podminky.urs.cz/item/CS_URS_2023_02/985323111</t>
  </si>
  <si>
    <t>985324111</t>
  </si>
  <si>
    <t>Ochranný nátěr betonu na bázi silanu impregnační dvojnásobný S1 (OS-A)</t>
  </si>
  <si>
    <t>1763753027</t>
  </si>
  <si>
    <t>https://podminky.urs.cz/item/CS_URS_2023_02/985324111</t>
  </si>
  <si>
    <t>1752877959</t>
  </si>
  <si>
    <t>11.44 "asf/kry"</t>
  </si>
  <si>
    <t>-702621882</t>
  </si>
  <si>
    <t xml:space="preserve">11.44*19 " dle TZ" </t>
  </si>
  <si>
    <t>-1669716920</t>
  </si>
  <si>
    <t xml:space="preserve">(687.1+82)*0.1*2.0*2 "tam a zpet  mezideponie"</t>
  </si>
  <si>
    <t>841968484</t>
  </si>
  <si>
    <t xml:space="preserve">(86.02+536.832) " SO 103  mezideponie" </t>
  </si>
  <si>
    <t>-(687.1+82)*0.1*2.0</t>
  </si>
  <si>
    <t xml:space="preserve">" pebytečná odvezena do 500m  a odkoupena dodavatelem" </t>
  </si>
  <si>
    <t>-1787918629</t>
  </si>
  <si>
    <t>0.571</t>
  </si>
  <si>
    <t>-1600802139</t>
  </si>
  <si>
    <t>0.571*19</t>
  </si>
  <si>
    <t>1086417847</t>
  </si>
  <si>
    <t>(687.1+82)*0.1*2.0</t>
  </si>
  <si>
    <t>941262474</t>
  </si>
  <si>
    <t>1892865057</t>
  </si>
  <si>
    <t>-643999981</t>
  </si>
  <si>
    <t>-194436589</t>
  </si>
  <si>
    <t>767</t>
  </si>
  <si>
    <t>Konstrukce zámečnické</t>
  </si>
  <si>
    <t>76716111R</t>
  </si>
  <si>
    <t>Montáž a dodávka části ocel. zábradlí--trubka dl. 1.0m rovného z trubek vč.povrch.úpravy</t>
  </si>
  <si>
    <t>-2075059020</t>
  </si>
  <si>
    <t>998767101</t>
  </si>
  <si>
    <t>Přesun hmot pro zámečnické konstrukce stanovený z hmotnosti přesunovaného materiálu vodorovná dopravní vzdálenost do 50 m v objektech výšky do 6 m</t>
  </si>
  <si>
    <t>743833577</t>
  </si>
  <si>
    <t>https://podminky.urs.cz/item/CS_URS_2023_02/998767101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</si>
  <si>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</si>
  <si>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</si>
  <si>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</si>
  <si>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</si>
  <si>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>-623465176</t>
  </si>
  <si>
    <t>https://podminky.urs.cz/item/CS_URS_2023_02/783301303</t>
  </si>
  <si>
    <t>7.4*1.2</t>
  </si>
  <si>
    <t>783314101</t>
  </si>
  <si>
    <t>Základní nátěr zámečnických konstrukcí jednonásobný syntetický</t>
  </si>
  <si>
    <t>444319966</t>
  </si>
  <si>
    <t>https://podminky.urs.cz/item/CS_URS_2023_02/783314101</t>
  </si>
  <si>
    <t>78331710R</t>
  </si>
  <si>
    <t>Krycí nátěr (email) zámečnických konstrukcí jednonásobný syntetický standardní dle proj.2x</t>
  </si>
  <si>
    <t>1937266139</t>
  </si>
  <si>
    <t>9.0*2</t>
  </si>
  <si>
    <t xml:space="preserve">5 - SO 401 CHránička slaboproudu CameINET </t>
  </si>
  <si>
    <t>2224</t>
  </si>
  <si>
    <t>Staňkov ,Trnkova ul. III/19346</t>
  </si>
  <si>
    <t xml:space="preserve">    23-M - Montáže potrubí</t>
  </si>
  <si>
    <t>Podkladní a zajišťovací konstrukce z betonu prostého v otevřeném výkopu bez zvýšených nároků na prostředí desky pod potrubí, stoky a drobné objekty z betonu tř. C 20/25</t>
  </si>
  <si>
    <t>-1976047209</t>
  </si>
  <si>
    <t>0.7*0.7*0.15*8</t>
  </si>
  <si>
    <t>0.6</t>
  </si>
  <si>
    <t>-882914552</t>
  </si>
  <si>
    <t>0.7*4*0.15*8</t>
  </si>
  <si>
    <t>3.4</t>
  </si>
  <si>
    <t>452368211</t>
  </si>
  <si>
    <t>Výztuž podkladních desek, bloků nebo pražců v otevřeném výkopu ze svařovaných sítí typu Kari</t>
  </si>
  <si>
    <t>2080102347</t>
  </si>
  <si>
    <t>https://podminky.urs.cz/item/CS_URS_2023_02/452368211</t>
  </si>
  <si>
    <t>0.7*0.7*4.335*0.001*1.05*8</t>
  </si>
  <si>
    <t>899633141</t>
  </si>
  <si>
    <t>Obetonování potrubí nebo zdiva stok betonem železovým v otevřeném výkopu bez zvláštních nároků na prostředí tř. C 16/20</t>
  </si>
  <si>
    <t>1772614501</t>
  </si>
  <si>
    <t>https://podminky.urs.cz/item/CS_URS_2023_02/899633141</t>
  </si>
  <si>
    <t>0.4*0.15*101+0.4*0.2*43</t>
  </si>
  <si>
    <t>-1052218039</t>
  </si>
  <si>
    <t>23-M</t>
  </si>
  <si>
    <t>Montáže potrubí</t>
  </si>
  <si>
    <t>230202031</t>
  </si>
  <si>
    <t>Montáž plastové chráničky průměru do 63 mm</t>
  </si>
  <si>
    <t>-1055760862</t>
  </si>
  <si>
    <t>https://podminky.urs.cz/item/CS_URS_2023_02/230202031</t>
  </si>
  <si>
    <t>23020203R</t>
  </si>
  <si>
    <t>trubka PEHD chránička DN 60</t>
  </si>
  <si>
    <t>-956710612</t>
  </si>
  <si>
    <t>101*1.03</t>
  </si>
  <si>
    <t>460010002</t>
  </si>
  <si>
    <t>Vytyčení trasy vedení vzdušného (nadzemního) sdělovacího nebo ovládacího podél silnice</t>
  </si>
  <si>
    <t>km</t>
  </si>
  <si>
    <t>310490094</t>
  </si>
  <si>
    <t>https://podminky.urs.cz/item/CS_URS_2023_02/460010002</t>
  </si>
  <si>
    <t>0.561</t>
  </si>
  <si>
    <t>460171232</t>
  </si>
  <si>
    <t>Hloubení nezapažených kabelových rýh strojně včetně urovnání dna s přemístěním výkopku do vzdálenosti 3 m od okraje jámy nebo s naložením na dopravní prostředek šířky 50 cm hloubky 40 cm v hornině třídy těžitelnosti I skupiny 3</t>
  </si>
  <si>
    <t>-2047593397</t>
  </si>
  <si>
    <t>https://podminky.urs.cz/item/CS_URS_2023_02/460171232</t>
  </si>
  <si>
    <t>561</t>
  </si>
  <si>
    <t>"0.4*0.4*561+(0.8-0.4)*0.8*0.2*8 + rozš.šachta= 90.27"</t>
  </si>
  <si>
    <t>460241111</t>
  </si>
  <si>
    <t>Příplatek k cenám vykopávek v blízkosti podzemního vedení pro jakoukoliv třídu horniny</t>
  </si>
  <si>
    <t>1610753836</t>
  </si>
  <si>
    <t>https://podminky.urs.cz/item/CS_URS_2023_02/460241111</t>
  </si>
  <si>
    <t>90.27/2</t>
  </si>
  <si>
    <t>45.14</t>
  </si>
  <si>
    <t>460341113</t>
  </si>
  <si>
    <t>Vodorovné přemístění (odvoz) horniny dopravními prostředky včetně složení, bez naložení a rozprostření jakékoliv třídy, na vzdálenost přes 500 do 1000 m</t>
  </si>
  <si>
    <t>-1328213677</t>
  </si>
  <si>
    <t>https://podminky.urs.cz/item/CS_URS_2023_02/460341113</t>
  </si>
  <si>
    <t>90.27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</si>
  <si>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</si>
  <si>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</si>
  <si>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-916190918</t>
  </si>
  <si>
    <t>https://podminky.urs.cz/item/CS_URS_2023_02/460341121</t>
  </si>
  <si>
    <t>90.27*9</t>
  </si>
  <si>
    <t>460361121</t>
  </si>
  <si>
    <t>Poplatek (skládkovné) za uložení zeminy na recyklační skládce zatříděné do Katalogu odpadů pod kódem 17 05 04</t>
  </si>
  <si>
    <t>1898356221</t>
  </si>
  <si>
    <t>https://podminky.urs.cz/item/CS_URS_2023_02/460361121</t>
  </si>
  <si>
    <t>90.27*1.8</t>
  </si>
  <si>
    <t>162.5</t>
  </si>
  <si>
    <t>460451242</t>
  </si>
  <si>
    <t>Zásyp kabelových rýh strojně s přemístěním sypaniny ze vzdálenosti do 10 m, s uložením výkopku ve vrstvách včetně zhutnění a urovnání povrchu šířky 50 cm hloubky 40 cm z horniny třídy těžitelnosti I skupiny 3</t>
  </si>
  <si>
    <t>-277471415</t>
  </si>
  <si>
    <t>https://podminky.urs.cz/item/CS_URS_2023_02/460451242</t>
  </si>
  <si>
    <t>561 "0.4*0.2*561+0.3*8 =47.28 "</t>
  </si>
  <si>
    <t>256</t>
  </si>
  <si>
    <t>1189484659</t>
  </si>
  <si>
    <t>47.28*1.89*1.01</t>
  </si>
  <si>
    <t>90.25</t>
  </si>
  <si>
    <t>460661115</t>
  </si>
  <si>
    <t>Kabelové lože z písku včetně podsypu, zhutnění a urovnání povrchu pro kabely nn bez zakrytí, šířky přes 80 do 100 cm</t>
  </si>
  <si>
    <t>1056749213</t>
  </si>
  <si>
    <t>https://podminky.urs.cz/item/CS_URS_2023_02/460661115</t>
  </si>
  <si>
    <t>Poznámka k položce:_x000d_
bílý písek</t>
  </si>
  <si>
    <t>460671112</t>
  </si>
  <si>
    <t>Výstražná fólie z PVC pro krytí kabelů včetně vyrovnání povrchu rýhy, rozvinutí a uložení fólie šířky do 25 cm</t>
  </si>
  <si>
    <t>-790125907</t>
  </si>
  <si>
    <t>https://podminky.urs.cz/item/CS_URS_2023_02/460671112</t>
  </si>
  <si>
    <t>Poznámka k položce:_x000d_
oranžévá</t>
  </si>
  <si>
    <t>569</t>
  </si>
  <si>
    <t>46077112R</t>
  </si>
  <si>
    <t>Obsyp kabelů do rýhy strojně sypaninou bez prohození, uloženou do 3 m</t>
  </si>
  <si>
    <t>-739414487</t>
  </si>
  <si>
    <t>(561-101-43)</t>
  </si>
  <si>
    <t>"0.4*0.1*(561-101-43)=16.68m3"</t>
  </si>
  <si>
    <t>58341341</t>
  </si>
  <si>
    <t>kamenivo drcené drobné frakce 0/4</t>
  </si>
  <si>
    <t>-849649876</t>
  </si>
  <si>
    <t>Poznámka k položce:_x000d_
bílý obsyp písek</t>
  </si>
  <si>
    <t>16.68*1.89*1.01</t>
  </si>
  <si>
    <t>460791114</t>
  </si>
  <si>
    <t>Montáž trubek ochranných uložených volně do rýhy plastových tuhých, vnitřního průměru přes 90 do 110 mm</t>
  </si>
  <si>
    <t>-524256311</t>
  </si>
  <si>
    <t>https://podminky.urs.cz/item/CS_URS_2023_02/460791114</t>
  </si>
  <si>
    <t>3457136R</t>
  </si>
  <si>
    <t xml:space="preserve">trubka elektroinstalační silnostěnná HDPE tuhá  D 110/6.3mm -konec chráničky bude ve výkopu ozn. pasivními anténami -mini markery 5x</t>
  </si>
  <si>
    <t>128</t>
  </si>
  <si>
    <t>1653229464</t>
  </si>
  <si>
    <t>43*1.05</t>
  </si>
  <si>
    <t>460791211</t>
  </si>
  <si>
    <t>Montáž trubek ochranných uložených volně do rýhy plastových ohebných, vnitřního průměru do 32 mm</t>
  </si>
  <si>
    <t>-858533880</t>
  </si>
  <si>
    <t>https://podminky.urs.cz/item/CS_URS_2023_02/460791211</t>
  </si>
  <si>
    <t>3457105R</t>
  </si>
  <si>
    <t xml:space="preserve">trubka elektroinstalační ohebná  zemní plnostěnná -HDPE 1 (chránička) D 32/27 osazená mikrotrubičkami  4x10/8mm barva pláště RAL 6037 nebo RAL 6017 -zelená</t>
  </si>
  <si>
    <t>-711862381</t>
  </si>
  <si>
    <t>561*1.05</t>
  </si>
  <si>
    <t>460841114</t>
  </si>
  <si>
    <t>Osazení kabelové komory z plastů pro běžné zatížení komorového dílu z polyetylénu HDPE půdorysné plochy do 1,0 m2, světlé hloubky přes 1,0 do 1,3 m</t>
  </si>
  <si>
    <t>1692996582</t>
  </si>
  <si>
    <t>https://podminky.urs.cz/item/CS_URS_2023_02/460841114</t>
  </si>
  <si>
    <t>8 " osaz.do 1.3m"</t>
  </si>
  <si>
    <t>345R</t>
  </si>
  <si>
    <t>Dod.plast.vodotěsné modulární komory 550/550mm</t>
  </si>
  <si>
    <t>696587274</t>
  </si>
  <si>
    <t>Poznámka k položce:_x000d_
segmenty v-0.15m</t>
  </si>
  <si>
    <t>460841151</t>
  </si>
  <si>
    <t>Osazení kabelové komory z plastů pro běžné zatížení víka z oceli, litiny nebo betonu půdorysné plochy do 1,0 m2</t>
  </si>
  <si>
    <t>-542671213</t>
  </si>
  <si>
    <t>https://podminky.urs.cz/item/CS_URS_2023_02/460841151</t>
  </si>
  <si>
    <t>562305R</t>
  </si>
  <si>
    <t>poklop uliční -víko z kompozitu uzamykatelné pro zat. B125 -do zámkové dlažby vč.obetonování rámu C20/25</t>
  </si>
  <si>
    <t>591131900</t>
  </si>
  <si>
    <t>MD</t>
  </si>
  <si>
    <t>Mimostaveništní doprava 6%</t>
  </si>
  <si>
    <t>%</t>
  </si>
  <si>
    <t>1602447893</t>
  </si>
  <si>
    <t>PPV</t>
  </si>
  <si>
    <t>Podíl přidružených výkonů 1%</t>
  </si>
  <si>
    <t>-1055086657</t>
  </si>
  <si>
    <t>ZV</t>
  </si>
  <si>
    <t>Zednické výpomoci 1%</t>
  </si>
  <si>
    <t>1569557146</t>
  </si>
  <si>
    <t>VON - vedlejší a ostatní náklady SO 101+102A+103+401</t>
  </si>
  <si>
    <t>KSÚS Plzeňského kraje, Město Staňkov</t>
  </si>
  <si>
    <t>VRN - Vedlejší rozpočtové náklady</t>
  </si>
  <si>
    <t>VRN</t>
  </si>
  <si>
    <t>Vedlejší rozpočtové náklady</t>
  </si>
  <si>
    <t>011403000</t>
  </si>
  <si>
    <t>Průzkumné, geodetické a projektové práce průzkumné práce průzkum výskytu nebezpečných látek bez rozlišení-laboratorní zkoušky s posouzením výskytu nebezpečných látek vyskytujících se ve výkopku zeminy dle předpisů</t>
  </si>
  <si>
    <t>kč</t>
  </si>
  <si>
    <t>1024</t>
  </si>
  <si>
    <t>-1821876172</t>
  </si>
  <si>
    <t>https://podminky.urs.cz/item/CS_URS_2023_02/011403000</t>
  </si>
  <si>
    <t>012103000</t>
  </si>
  <si>
    <t>Průzkumné, geodetické a projektové práce geodetické práce před výstavbou</t>
  </si>
  <si>
    <t>-1294552409</t>
  </si>
  <si>
    <t>https://podminky.urs.cz/item/CS_URS_2023_02/012103000</t>
  </si>
  <si>
    <t>Poznámka k položce:_x000d_
SO 101, 102, 103</t>
  </si>
  <si>
    <t>012103000.1</t>
  </si>
  <si>
    <t>Průzkumné, geodetické a projektové práce geodetické práce před výstavbou - realizace pokládky rezervní chráničky CamelNET SO 401</t>
  </si>
  <si>
    <t>173610980</t>
  </si>
  <si>
    <t xml:space="preserve">Poznámka k položce:_x000d_
SO 401 </t>
  </si>
  <si>
    <t>012103001</t>
  </si>
  <si>
    <t xml:space="preserve">Geodetické práce před výstavbou - vytyčení stávajících podzemních sítí_x000d_
</t>
  </si>
  <si>
    <t>-221361810</t>
  </si>
  <si>
    <t>Poznámka k položce:_x000d_
SO 101, 102, 103, 401</t>
  </si>
  <si>
    <t>012203000</t>
  </si>
  <si>
    <t>Průzkumné, geodetické a projektové práce geodetické práce při provádění stavby</t>
  </si>
  <si>
    <t>898659918</t>
  </si>
  <si>
    <t>https://podminky.urs.cz/item/CS_URS_2023_02/012203000</t>
  </si>
  <si>
    <t>013002000</t>
  </si>
  <si>
    <t>Hlavní tituly průvodních činností a nákladů průzkumné, geodetické a projektové práce projektové práce - zhotovení geometrického plánu pro slouvy k převodu majetku mezi městem a KSÚS</t>
  </si>
  <si>
    <t>Kč</t>
  </si>
  <si>
    <t>1432540079</t>
  </si>
  <si>
    <t>https://podminky.urs.cz/item/CS_URS_2023_02/013002000</t>
  </si>
  <si>
    <t>Poznámka k položce:_x000d_
SO 101, 102</t>
  </si>
  <si>
    <t>013254000</t>
  </si>
  <si>
    <t>Dokumentace skutečného provedení stavby vč.provedení geodetického zaměření</t>
  </si>
  <si>
    <t>1279423919</t>
  </si>
  <si>
    <t>https://podminky.urs.cz/item/CS_URS_2023_02/013254000</t>
  </si>
  <si>
    <t>013254000.1</t>
  </si>
  <si>
    <t>Dokumentace skutečného provedení stavby- vč.provedení godetického zaměření - realizace pokládky rezervní chráničky CamelNET SO 401</t>
  </si>
  <si>
    <t>1915978354</t>
  </si>
  <si>
    <t>Poznámka k položce:_x000d_
SO 401</t>
  </si>
  <si>
    <t>030001000</t>
  </si>
  <si>
    <t>Zařízení staveniště</t>
  </si>
  <si>
    <t>-1264265923</t>
  </si>
  <si>
    <t>https://podminky.urs.cz/item/CS_URS_2023_02/030001000</t>
  </si>
  <si>
    <t>034403000</t>
  </si>
  <si>
    <t xml:space="preserve">Dopravní značení na staveništi -doprav.opatření během výstavby </t>
  </si>
  <si>
    <t>1425725416</t>
  </si>
  <si>
    <t>https://podminky.urs.cz/item/CS_URS_2023_02/034403000</t>
  </si>
  <si>
    <t xml:space="preserve">Poznámka k položce:_x000d_
SO 101, 102, 103, 401_x000d_
</t>
  </si>
  <si>
    <t>034503000</t>
  </si>
  <si>
    <t>Informační tabule na staveništi</t>
  </si>
  <si>
    <t>-560388550</t>
  </si>
  <si>
    <t>https://podminky.urs.cz/item/CS_URS_2023_02/034503000</t>
  </si>
  <si>
    <t>034503001</t>
  </si>
  <si>
    <t>Informační tabule na staveništi_x000d_
2 x info tabule s nápisem "MUSÍME TO OPRAVIT", s logem SÚSPK a nápisem "SPRÁVA A ÚDRŽBA SILNIC PLZEŇSKÉHO KRAJE, příspěvková organizace a piktogramem "zamračený smajlík"_x000d_
2 x info tabule s nápisem "DÍKY A ŠŤASTNOU CESTU, s logem SÚSPK a nápisem "SPRÁVA A ÚDRŽBA SILNIC PLZEŇSKÉHO KRAJE, příspěvková organizace a piktogramem "smějící se smajlík"_x000d_
velikost cedule min. š. 1m / 1,5m</t>
  </si>
  <si>
    <t>40038470</t>
  </si>
  <si>
    <t>043134000</t>
  </si>
  <si>
    <t>Inženýrská činnost zkoušky a ostatní měření zkoušky zátěžové</t>
  </si>
  <si>
    <t>ks</t>
  </si>
  <si>
    <t>-1527338668</t>
  </si>
  <si>
    <t>https://podminky.urs.cz/item/CS_URS_2023_02/043134000</t>
  </si>
  <si>
    <t>Poznámka k položce:_x000d_
zatěžovací zkoušky kruhovou deskou na úrovni pláně nové konstrukce vč. závěrečných zpráv</t>
  </si>
  <si>
    <t>044002000</t>
  </si>
  <si>
    <t>Revize - realizace pokládky rezervní chráničky CamelNET SO 401</t>
  </si>
  <si>
    <t>-316646133</t>
  </si>
  <si>
    <t>https://podminky.urs.cz/item/CS_URS_2023_02/044002000</t>
  </si>
  <si>
    <t>045002000</t>
  </si>
  <si>
    <t>Kompletační a koordinační činnost</t>
  </si>
  <si>
    <t>655633373</t>
  </si>
  <si>
    <t>https://podminky.urs.cz/item/CS_URS_2023_02/045002000</t>
  </si>
  <si>
    <t>Poznámka k položce:_x000d_
SO 101, 102, 103, 401 + koordinace s výstavbou samostatné stavby rekonstrukce plynovodu</t>
  </si>
  <si>
    <t>049103000</t>
  </si>
  <si>
    <t>Inženýrská činnost inženýrská činnost ostatní náklady vzniklé v souvislosti s realizací stavby - informace pro vlastníky sousedních nemovitostí</t>
  </si>
  <si>
    <t>-1323307154</t>
  </si>
  <si>
    <t>https://podminky.urs.cz/item/CS_URS_2023_02/049103000</t>
  </si>
  <si>
    <t>051002000</t>
  </si>
  <si>
    <t>Hlavní tituly průvodních činností a nákladů finanční náklady pojistné - pojištění stavby</t>
  </si>
  <si>
    <t>16629298</t>
  </si>
  <si>
    <t>https://podminky.urs.cz/item/CS_URS_2023_02/051002000</t>
  </si>
  <si>
    <t>053203000</t>
  </si>
  <si>
    <t>Finanční náklady úhrady za užití průmyslových práv - správní a místní poplatky</t>
  </si>
  <si>
    <t>-1340905423</t>
  </si>
  <si>
    <t>https://podminky.urs.cz/item/CS_URS_2023_02/053203000</t>
  </si>
  <si>
    <t>070001000</t>
  </si>
  <si>
    <t xml:space="preserve">Základní rozdělení průvodních činností a nákladů provozní vlivy_x000d_
</t>
  </si>
  <si>
    <t>1500797061</t>
  </si>
  <si>
    <t>https://podminky.urs.cz/item/CS_URS_2023_02/070001000</t>
  </si>
  <si>
    <t>090001001</t>
  </si>
  <si>
    <t>Ostatní náklady - rozbor vybouraných asf. směsí s posouzením množství PAU</t>
  </si>
  <si>
    <t>1350850953</t>
  </si>
  <si>
    <t>091704000</t>
  </si>
  <si>
    <t xml:space="preserve">Ostatní náklady související s objektem náklady na údržbu - čištění komunikací po dobu výstavby_x000d_
</t>
  </si>
  <si>
    <t>-328228378</t>
  </si>
  <si>
    <t>https://podminky.urs.cz/item/CS_URS_2023_02/091704000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</si>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</sst>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241" TargetMode="External" /><Relationship Id="rId2" Type="http://schemas.openxmlformats.org/officeDocument/2006/relationships/hyperlink" Target="https://podminky.urs.cz/item/CS_URS_2023_02/113107242" TargetMode="External" /><Relationship Id="rId3" Type="http://schemas.openxmlformats.org/officeDocument/2006/relationships/hyperlink" Target="https://podminky.urs.cz/item/CS_URS_2023_02/113107243" TargetMode="External" /><Relationship Id="rId4" Type="http://schemas.openxmlformats.org/officeDocument/2006/relationships/hyperlink" Target="https://podminky.urs.cz/item/CS_URS_2023_02/113154112" TargetMode="External" /><Relationship Id="rId5" Type="http://schemas.openxmlformats.org/officeDocument/2006/relationships/hyperlink" Target="https://podminky.urs.cz/item/CS_URS_2023_02/113154223" TargetMode="External" /><Relationship Id="rId6" Type="http://schemas.openxmlformats.org/officeDocument/2006/relationships/hyperlink" Target="https://podminky.urs.cz/item/CS_URS_2023_02/113154353" TargetMode="External" /><Relationship Id="rId7" Type="http://schemas.openxmlformats.org/officeDocument/2006/relationships/hyperlink" Target="https://podminky.urs.cz/item/CS_URS_2023_02/113154324" TargetMode="External" /><Relationship Id="rId8" Type="http://schemas.openxmlformats.org/officeDocument/2006/relationships/hyperlink" Target="https://podminky.urs.cz/item/CS_URS_2023_02/122252206" TargetMode="External" /><Relationship Id="rId9" Type="http://schemas.openxmlformats.org/officeDocument/2006/relationships/hyperlink" Target="https://podminky.urs.cz/item/CS_URS_2023_02/122452206" TargetMode="External" /><Relationship Id="rId10" Type="http://schemas.openxmlformats.org/officeDocument/2006/relationships/hyperlink" Target="https://podminky.urs.cz/item/CS_URS_2023_02/132312331" TargetMode="External" /><Relationship Id="rId11" Type="http://schemas.openxmlformats.org/officeDocument/2006/relationships/hyperlink" Target="https://podminky.urs.cz/item/CS_URS_2023_02/132351101" TargetMode="External" /><Relationship Id="rId12" Type="http://schemas.openxmlformats.org/officeDocument/2006/relationships/hyperlink" Target="https://podminky.urs.cz/item/CS_URS_2023_02/162251102" TargetMode="External" /><Relationship Id="rId13" Type="http://schemas.openxmlformats.org/officeDocument/2006/relationships/hyperlink" Target="https://podminky.urs.cz/item/CS_URS_2023_02/162751117" TargetMode="External" /><Relationship Id="rId14" Type="http://schemas.openxmlformats.org/officeDocument/2006/relationships/hyperlink" Target="https://podminky.urs.cz/item/CS_URS_2023_02/162751119" TargetMode="External" /><Relationship Id="rId15" Type="http://schemas.openxmlformats.org/officeDocument/2006/relationships/hyperlink" Target="https://podminky.urs.cz/item/CS_URS_2023_02/162751137" TargetMode="External" /><Relationship Id="rId16" Type="http://schemas.openxmlformats.org/officeDocument/2006/relationships/hyperlink" Target="https://podminky.urs.cz/item/CS_URS_2023_02/162751139" TargetMode="External" /><Relationship Id="rId17" Type="http://schemas.openxmlformats.org/officeDocument/2006/relationships/hyperlink" Target="https://podminky.urs.cz/item/CS_URS_2023_02/167151101" TargetMode="External" /><Relationship Id="rId18" Type="http://schemas.openxmlformats.org/officeDocument/2006/relationships/hyperlink" Target="https://podminky.urs.cz/item/CS_URS_2023_02/171201231" TargetMode="External" /><Relationship Id="rId19" Type="http://schemas.openxmlformats.org/officeDocument/2006/relationships/hyperlink" Target="https://podminky.urs.cz/item/CS_URS_2023_02/175151101" TargetMode="External" /><Relationship Id="rId20" Type="http://schemas.openxmlformats.org/officeDocument/2006/relationships/hyperlink" Target="https://podminky.urs.cz/item/CS_URS_2023_02/181152302" TargetMode="External" /><Relationship Id="rId21" Type="http://schemas.openxmlformats.org/officeDocument/2006/relationships/hyperlink" Target="https://podminky.urs.cz/item/CS_URS_2023_02/451313511" TargetMode="External" /><Relationship Id="rId22" Type="http://schemas.openxmlformats.org/officeDocument/2006/relationships/hyperlink" Target="https://podminky.urs.cz/item/CS_URS_2023_02/451541111" TargetMode="External" /><Relationship Id="rId23" Type="http://schemas.openxmlformats.org/officeDocument/2006/relationships/hyperlink" Target="https://podminky.urs.cz/item/CS_URS_2023_02/452112112" TargetMode="External" /><Relationship Id="rId24" Type="http://schemas.openxmlformats.org/officeDocument/2006/relationships/hyperlink" Target="https://podminky.urs.cz/item/CS_URS_2023_02/452112122" TargetMode="External" /><Relationship Id="rId25" Type="http://schemas.openxmlformats.org/officeDocument/2006/relationships/hyperlink" Target="https://podminky.urs.cz/item/CS_URS_2023_02/452311131" TargetMode="External" /><Relationship Id="rId26" Type="http://schemas.openxmlformats.org/officeDocument/2006/relationships/hyperlink" Target="https://podminky.urs.cz/item/CS_URS_2023_02/452311151" TargetMode="External" /><Relationship Id="rId27" Type="http://schemas.openxmlformats.org/officeDocument/2006/relationships/hyperlink" Target="https://podminky.urs.cz/item/CS_URS_2023_02/452351101" TargetMode="External" /><Relationship Id="rId28" Type="http://schemas.openxmlformats.org/officeDocument/2006/relationships/hyperlink" Target="https://podminky.urs.cz/item/CS_URS_2023_02/564811111" TargetMode="External" /><Relationship Id="rId29" Type="http://schemas.openxmlformats.org/officeDocument/2006/relationships/hyperlink" Target="https://podminky.urs.cz/item/CS_URS_2023_02/564831111" TargetMode="External" /><Relationship Id="rId30" Type="http://schemas.openxmlformats.org/officeDocument/2006/relationships/hyperlink" Target="https://podminky.urs.cz/item/CS_URS_2023_02/564661111" TargetMode="External" /><Relationship Id="rId31" Type="http://schemas.openxmlformats.org/officeDocument/2006/relationships/hyperlink" Target="https://podminky.urs.cz/item/CS_URS_2023_02/564861111" TargetMode="External" /><Relationship Id="rId32" Type="http://schemas.openxmlformats.org/officeDocument/2006/relationships/hyperlink" Target="https://podminky.urs.cz/item/CS_URS_2023_02/567134111" TargetMode="External" /><Relationship Id="rId33" Type="http://schemas.openxmlformats.org/officeDocument/2006/relationships/hyperlink" Target="https://podminky.urs.cz/item/CS_URS_2023_02/567122112" TargetMode="External" /><Relationship Id="rId34" Type="http://schemas.openxmlformats.org/officeDocument/2006/relationships/hyperlink" Target="https://podminky.urs.cz/item/CS_URS_2023_02/573111111" TargetMode="External" /><Relationship Id="rId35" Type="http://schemas.openxmlformats.org/officeDocument/2006/relationships/hyperlink" Target="https://podminky.urs.cz/item/CS_URS_2023_02/573231106" TargetMode="External" /><Relationship Id="rId36" Type="http://schemas.openxmlformats.org/officeDocument/2006/relationships/hyperlink" Target="https://podminky.urs.cz/item/CS_URS_2023_02/573231107" TargetMode="External" /><Relationship Id="rId37" Type="http://schemas.openxmlformats.org/officeDocument/2006/relationships/hyperlink" Target="https://podminky.urs.cz/item/CS_URS_2023_02/577134111" TargetMode="External" /><Relationship Id="rId38" Type="http://schemas.openxmlformats.org/officeDocument/2006/relationships/hyperlink" Target="https://podminky.urs.cz/item/CS_URS_2023_02/577134121" TargetMode="External" /><Relationship Id="rId39" Type="http://schemas.openxmlformats.org/officeDocument/2006/relationships/hyperlink" Target="https://podminky.urs.cz/item/CS_URS_2023_02/565135101" TargetMode="External" /><Relationship Id="rId40" Type="http://schemas.openxmlformats.org/officeDocument/2006/relationships/hyperlink" Target="https://podminky.urs.cz/item/CS_URS_2023_02/565155121" TargetMode="External" /><Relationship Id="rId41" Type="http://schemas.openxmlformats.org/officeDocument/2006/relationships/hyperlink" Target="https://podminky.urs.cz/item/CS_URS_2023_02/577165122" TargetMode="External" /><Relationship Id="rId42" Type="http://schemas.openxmlformats.org/officeDocument/2006/relationships/hyperlink" Target="https://podminky.urs.cz/item/CS_URS_2023_02/577165112" TargetMode="External" /><Relationship Id="rId43" Type="http://schemas.openxmlformats.org/officeDocument/2006/relationships/hyperlink" Target="https://podminky.urs.cz/item/CS_URS_2023_02/584121108" TargetMode="External" /><Relationship Id="rId44" Type="http://schemas.openxmlformats.org/officeDocument/2006/relationships/hyperlink" Target="https://podminky.urs.cz/item/CS_URS_2023_02/894811131" TargetMode="External" /><Relationship Id="rId45" Type="http://schemas.openxmlformats.org/officeDocument/2006/relationships/hyperlink" Target="https://podminky.urs.cz/item/CS_URS_2023_02/894812331" TargetMode="External" /><Relationship Id="rId46" Type="http://schemas.openxmlformats.org/officeDocument/2006/relationships/hyperlink" Target="https://podminky.urs.cz/item/CS_URS_2023_02/894812339" TargetMode="External" /><Relationship Id="rId47" Type="http://schemas.openxmlformats.org/officeDocument/2006/relationships/hyperlink" Target="https://podminky.urs.cz/item/CS_URS_2023_02/894812377" TargetMode="External" /><Relationship Id="rId48" Type="http://schemas.openxmlformats.org/officeDocument/2006/relationships/hyperlink" Target="https://podminky.urs.cz/item/CS_URS_2023_02/895941331" TargetMode="External" /><Relationship Id="rId49" Type="http://schemas.openxmlformats.org/officeDocument/2006/relationships/hyperlink" Target="https://podminky.urs.cz/item/CS_URS_2023_02/895941302" TargetMode="External" /><Relationship Id="rId50" Type="http://schemas.openxmlformats.org/officeDocument/2006/relationships/hyperlink" Target="https://podminky.urs.cz/item/CS_URS_2023_02/895941313" TargetMode="External" /><Relationship Id="rId51" Type="http://schemas.openxmlformats.org/officeDocument/2006/relationships/hyperlink" Target="https://podminky.urs.cz/item/CS_URS_2023_02/895941332" TargetMode="External" /><Relationship Id="rId52" Type="http://schemas.openxmlformats.org/officeDocument/2006/relationships/hyperlink" Target="https://podminky.urs.cz/item/CS_URS_2023_02/899104112" TargetMode="External" /><Relationship Id="rId53" Type="http://schemas.openxmlformats.org/officeDocument/2006/relationships/hyperlink" Target="https://podminky.urs.cz/item/CS_URS_2023_02/899204112" TargetMode="External" /><Relationship Id="rId54" Type="http://schemas.openxmlformats.org/officeDocument/2006/relationships/hyperlink" Target="https://podminky.urs.cz/item/CS_URS_2023_02/899620161" TargetMode="External" /><Relationship Id="rId55" Type="http://schemas.openxmlformats.org/officeDocument/2006/relationships/hyperlink" Target="https://podminky.urs.cz/item/CS_URS_2023_02/899640112" TargetMode="External" /><Relationship Id="rId56" Type="http://schemas.openxmlformats.org/officeDocument/2006/relationships/hyperlink" Target="https://podminky.urs.cz/item/CS_URS_2023_02/914111111" TargetMode="External" /><Relationship Id="rId57" Type="http://schemas.openxmlformats.org/officeDocument/2006/relationships/hyperlink" Target="https://podminky.urs.cz/item/CS_URS_2023_02/914511112" TargetMode="External" /><Relationship Id="rId58" Type="http://schemas.openxmlformats.org/officeDocument/2006/relationships/hyperlink" Target="https://podminky.urs.cz/item/CS_URS_2023_02/915211112" TargetMode="External" /><Relationship Id="rId59" Type="http://schemas.openxmlformats.org/officeDocument/2006/relationships/hyperlink" Target="https://podminky.urs.cz/item/CS_URS_2023_02/915221122" TargetMode="External" /><Relationship Id="rId60" Type="http://schemas.openxmlformats.org/officeDocument/2006/relationships/hyperlink" Target="https://podminky.urs.cz/item/CS_URS_2023_02/919735111" TargetMode="External" /><Relationship Id="rId61" Type="http://schemas.openxmlformats.org/officeDocument/2006/relationships/hyperlink" Target="https://podminky.urs.cz/item/CS_URS_2023_02/919735112" TargetMode="External" /><Relationship Id="rId62" Type="http://schemas.openxmlformats.org/officeDocument/2006/relationships/hyperlink" Target="https://podminky.urs.cz/item/CS_URS_2023_02/919735113" TargetMode="External" /><Relationship Id="rId63" Type="http://schemas.openxmlformats.org/officeDocument/2006/relationships/hyperlink" Target="https://podminky.urs.cz/item/CS_URS_2023_02/938909311" TargetMode="External" /><Relationship Id="rId64" Type="http://schemas.openxmlformats.org/officeDocument/2006/relationships/hyperlink" Target="https://podminky.urs.cz/item/CS_URS_2023_02/938909611" TargetMode="External" /><Relationship Id="rId65" Type="http://schemas.openxmlformats.org/officeDocument/2006/relationships/hyperlink" Target="https://podminky.urs.cz/item/CS_URS_2023_02/899101211" TargetMode="External" /><Relationship Id="rId66" Type="http://schemas.openxmlformats.org/officeDocument/2006/relationships/hyperlink" Target="https://podminky.urs.cz/item/CS_URS_2023_02/966006132" TargetMode="External" /><Relationship Id="rId67" Type="http://schemas.openxmlformats.org/officeDocument/2006/relationships/hyperlink" Target="https://podminky.urs.cz/item/CS_URS_2023_02/997221551" TargetMode="External" /><Relationship Id="rId68" Type="http://schemas.openxmlformats.org/officeDocument/2006/relationships/hyperlink" Target="https://podminky.urs.cz/item/CS_URS_2023_02/997221559" TargetMode="External" /><Relationship Id="rId69" Type="http://schemas.openxmlformats.org/officeDocument/2006/relationships/hyperlink" Target="https://podminky.urs.cz/item/CS_URS_2023_02/997221611" TargetMode="External" /><Relationship Id="rId70" Type="http://schemas.openxmlformats.org/officeDocument/2006/relationships/hyperlink" Target="https://podminky.urs.cz/item/CS_URS_2023_02/997221571" TargetMode="External" /><Relationship Id="rId71" Type="http://schemas.openxmlformats.org/officeDocument/2006/relationships/hyperlink" Target="https://podminky.urs.cz/item/CS_URS_2023_02/997221579" TargetMode="External" /><Relationship Id="rId72" Type="http://schemas.openxmlformats.org/officeDocument/2006/relationships/hyperlink" Target="https://podminky.urs.cz/item/CS_URS_2023_02/997221861" TargetMode="External" /><Relationship Id="rId73" Type="http://schemas.openxmlformats.org/officeDocument/2006/relationships/hyperlink" Target="https://podminky.urs.cz/item/CS_URS_2023_02/997221875" TargetMode="External" /><Relationship Id="rId74" Type="http://schemas.openxmlformats.org/officeDocument/2006/relationships/hyperlink" Target="https://podminky.urs.cz/item/CS_URS_2023_02/998225111" TargetMode="External" /><Relationship Id="rId75" Type="http://schemas.openxmlformats.org/officeDocument/2006/relationships/hyperlink" Target="https://podminky.urs.cz/item/CS_URS_2023_02/998225191" TargetMode="External" /><Relationship Id="rId7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423" TargetMode="External" /><Relationship Id="rId2" Type="http://schemas.openxmlformats.org/officeDocument/2006/relationships/hyperlink" Target="https://podminky.urs.cz/item/CS_URS_2023_02/113107182" TargetMode="External" /><Relationship Id="rId3" Type="http://schemas.openxmlformats.org/officeDocument/2006/relationships/hyperlink" Target="https://podminky.urs.cz/item/CS_URS_2023_02/113107242" TargetMode="External" /><Relationship Id="rId4" Type="http://schemas.openxmlformats.org/officeDocument/2006/relationships/hyperlink" Target="https://podminky.urs.cz/item/CS_URS_2023_02/113154113" TargetMode="External" /><Relationship Id="rId5" Type="http://schemas.openxmlformats.org/officeDocument/2006/relationships/hyperlink" Target="https://podminky.urs.cz/item/CS_URS_2023_02/113201111" TargetMode="External" /><Relationship Id="rId6" Type="http://schemas.openxmlformats.org/officeDocument/2006/relationships/hyperlink" Target="https://podminky.urs.cz/item/CS_URS_2023_02/113202111" TargetMode="External" /><Relationship Id="rId7" Type="http://schemas.openxmlformats.org/officeDocument/2006/relationships/hyperlink" Target="https://podminky.urs.cz/item/CS_URS_2023_02/113204111" TargetMode="External" /><Relationship Id="rId8" Type="http://schemas.openxmlformats.org/officeDocument/2006/relationships/hyperlink" Target="https://podminky.urs.cz/item/CS_URS_2023_02/121151113" TargetMode="External" /><Relationship Id="rId9" Type="http://schemas.openxmlformats.org/officeDocument/2006/relationships/hyperlink" Target="https://podminky.urs.cz/item/CS_URS_2023_02/122252205" TargetMode="External" /><Relationship Id="rId10" Type="http://schemas.openxmlformats.org/officeDocument/2006/relationships/hyperlink" Target="https://podminky.urs.cz/item/CS_URS_2023_02/122452205" TargetMode="External" /><Relationship Id="rId11" Type="http://schemas.openxmlformats.org/officeDocument/2006/relationships/hyperlink" Target="https://podminky.urs.cz/item/CS_URS_2023_02/132251101" TargetMode="External" /><Relationship Id="rId12" Type="http://schemas.openxmlformats.org/officeDocument/2006/relationships/hyperlink" Target="https://podminky.urs.cz/item/CS_URS_2023_02/132351104" TargetMode="External" /><Relationship Id="rId13" Type="http://schemas.openxmlformats.org/officeDocument/2006/relationships/hyperlink" Target="https://podminky.urs.cz/item/CS_URS_2023_02/162251102" TargetMode="External" /><Relationship Id="rId14" Type="http://schemas.openxmlformats.org/officeDocument/2006/relationships/hyperlink" Target="https://podminky.urs.cz/item/CS_URS_2023_02/162751117" TargetMode="External" /><Relationship Id="rId15" Type="http://schemas.openxmlformats.org/officeDocument/2006/relationships/hyperlink" Target="https://podminky.urs.cz/item/CS_URS_2023_02/162751119" TargetMode="External" /><Relationship Id="rId16" Type="http://schemas.openxmlformats.org/officeDocument/2006/relationships/hyperlink" Target="https://podminky.urs.cz/item/CS_URS_2023_02/162751137" TargetMode="External" /><Relationship Id="rId17" Type="http://schemas.openxmlformats.org/officeDocument/2006/relationships/hyperlink" Target="https://podminky.urs.cz/item/CS_URS_2023_02/162751139" TargetMode="External" /><Relationship Id="rId18" Type="http://schemas.openxmlformats.org/officeDocument/2006/relationships/hyperlink" Target="https://podminky.urs.cz/item/CS_URS_2023_02/167151101" TargetMode="External" /><Relationship Id="rId19" Type="http://schemas.openxmlformats.org/officeDocument/2006/relationships/hyperlink" Target="https://podminky.urs.cz/item/CS_URS_2023_02/171201231" TargetMode="External" /><Relationship Id="rId20" Type="http://schemas.openxmlformats.org/officeDocument/2006/relationships/hyperlink" Target="https://podminky.urs.cz/item/CS_URS_2023_02/174151101" TargetMode="External" /><Relationship Id="rId21" Type="http://schemas.openxmlformats.org/officeDocument/2006/relationships/hyperlink" Target="https://podminky.urs.cz/item/CS_URS_2023_02/181152302" TargetMode="External" /><Relationship Id="rId22" Type="http://schemas.openxmlformats.org/officeDocument/2006/relationships/hyperlink" Target="https://podminky.urs.cz/item/CS_URS_2023_02/451319777" TargetMode="External" /><Relationship Id="rId23" Type="http://schemas.openxmlformats.org/officeDocument/2006/relationships/hyperlink" Target="https://podminky.urs.cz/item/CS_URS_2023_02/451541111" TargetMode="External" /><Relationship Id="rId24" Type="http://schemas.openxmlformats.org/officeDocument/2006/relationships/hyperlink" Target="https://podminky.urs.cz/item/CS_URS_2023_02/452112112" TargetMode="External" /><Relationship Id="rId25" Type="http://schemas.openxmlformats.org/officeDocument/2006/relationships/hyperlink" Target="https://podminky.urs.cz/item/CS_URS_2023_02/452311131" TargetMode="External" /><Relationship Id="rId26" Type="http://schemas.openxmlformats.org/officeDocument/2006/relationships/hyperlink" Target="https://podminky.urs.cz/item/CS_URS_2023_02/452351101" TargetMode="External" /><Relationship Id="rId27" Type="http://schemas.openxmlformats.org/officeDocument/2006/relationships/hyperlink" Target="https://podminky.urs.cz/item/CS_URS_2023_02/564661111" TargetMode="External" /><Relationship Id="rId28" Type="http://schemas.openxmlformats.org/officeDocument/2006/relationships/hyperlink" Target="https://podminky.urs.cz/item/CS_URS_2023_02/564811111" TargetMode="External" /><Relationship Id="rId29" Type="http://schemas.openxmlformats.org/officeDocument/2006/relationships/hyperlink" Target="https://podminky.urs.cz/item/CS_URS_2023_02/564831111" TargetMode="External" /><Relationship Id="rId30" Type="http://schemas.openxmlformats.org/officeDocument/2006/relationships/hyperlink" Target="https://podminky.urs.cz/item/CS_URS_2023_02/564851011" TargetMode="External" /><Relationship Id="rId31" Type="http://schemas.openxmlformats.org/officeDocument/2006/relationships/hyperlink" Target="https://podminky.urs.cz/item/CS_URS_2023_02/564861111" TargetMode="External" /><Relationship Id="rId32" Type="http://schemas.openxmlformats.org/officeDocument/2006/relationships/hyperlink" Target="https://podminky.urs.cz/item/CS_URS_2023_02/567122111" TargetMode="External" /><Relationship Id="rId33" Type="http://schemas.openxmlformats.org/officeDocument/2006/relationships/hyperlink" Target="https://podminky.urs.cz/item/CS_URS_2023_02/567122112" TargetMode="External" /><Relationship Id="rId34" Type="http://schemas.openxmlformats.org/officeDocument/2006/relationships/hyperlink" Target="https://podminky.urs.cz/item/CS_URS_2023_02/567134111" TargetMode="External" /><Relationship Id="rId35" Type="http://schemas.openxmlformats.org/officeDocument/2006/relationships/hyperlink" Target="https://podminky.urs.cz/item/CS_URS_2023_02/573111111" TargetMode="External" /><Relationship Id="rId36" Type="http://schemas.openxmlformats.org/officeDocument/2006/relationships/hyperlink" Target="https://podminky.urs.cz/item/CS_URS_2023_02/573231107" TargetMode="External" /><Relationship Id="rId37" Type="http://schemas.openxmlformats.org/officeDocument/2006/relationships/hyperlink" Target="https://podminky.urs.cz/item/CS_URS_2023_02/573231106" TargetMode="External" /><Relationship Id="rId38" Type="http://schemas.openxmlformats.org/officeDocument/2006/relationships/hyperlink" Target="https://podminky.urs.cz/item/CS_URS_2023_02/577134111" TargetMode="External" /><Relationship Id="rId39" Type="http://schemas.openxmlformats.org/officeDocument/2006/relationships/hyperlink" Target="https://podminky.urs.cz/item/CS_URS_2023_02/577134121" TargetMode="External" /><Relationship Id="rId40" Type="http://schemas.openxmlformats.org/officeDocument/2006/relationships/hyperlink" Target="https://podminky.urs.cz/item/CS_URS_2023_02/577144111" TargetMode="External" /><Relationship Id="rId41" Type="http://schemas.openxmlformats.org/officeDocument/2006/relationships/hyperlink" Target="https://podminky.urs.cz/item/CS_URS_2023_02/577165112" TargetMode="External" /><Relationship Id="rId42" Type="http://schemas.openxmlformats.org/officeDocument/2006/relationships/hyperlink" Target="https://podminky.urs.cz/item/CS_URS_2023_02/565145121" TargetMode="External" /><Relationship Id="rId43" Type="http://schemas.openxmlformats.org/officeDocument/2006/relationships/hyperlink" Target="https://podminky.urs.cz/item/CS_URS_2023_02/584121108" TargetMode="External" /><Relationship Id="rId44" Type="http://schemas.openxmlformats.org/officeDocument/2006/relationships/hyperlink" Target="https://podminky.urs.cz/item/CS_URS_2023_02/591141111" TargetMode="External" /><Relationship Id="rId45" Type="http://schemas.openxmlformats.org/officeDocument/2006/relationships/hyperlink" Target="https://podminky.urs.cz/item/CS_URS_2023_02/895941302" TargetMode="External" /><Relationship Id="rId46" Type="http://schemas.openxmlformats.org/officeDocument/2006/relationships/hyperlink" Target="https://podminky.urs.cz/item/CS_URS_2023_02/895941313" TargetMode="External" /><Relationship Id="rId47" Type="http://schemas.openxmlformats.org/officeDocument/2006/relationships/hyperlink" Target="https://podminky.urs.cz/item/CS_URS_2023_02/895941321" TargetMode="External" /><Relationship Id="rId48" Type="http://schemas.openxmlformats.org/officeDocument/2006/relationships/hyperlink" Target="https://podminky.urs.cz/item/CS_URS_2023_02/895941331" TargetMode="External" /><Relationship Id="rId49" Type="http://schemas.openxmlformats.org/officeDocument/2006/relationships/hyperlink" Target="https://podminky.urs.cz/item/CS_URS_2023_02/895941332" TargetMode="External" /><Relationship Id="rId50" Type="http://schemas.openxmlformats.org/officeDocument/2006/relationships/hyperlink" Target="https://podminky.urs.cz/item/CS_URS_2023_02/899204112" TargetMode="External" /><Relationship Id="rId51" Type="http://schemas.openxmlformats.org/officeDocument/2006/relationships/hyperlink" Target="https://podminky.urs.cz/item/CS_URS_2023_02/916131213" TargetMode="External" /><Relationship Id="rId52" Type="http://schemas.openxmlformats.org/officeDocument/2006/relationships/hyperlink" Target="https://podminky.urs.cz/item/CS_URS_2023_02/916231213" TargetMode="External" /><Relationship Id="rId53" Type="http://schemas.openxmlformats.org/officeDocument/2006/relationships/hyperlink" Target="https://podminky.urs.cz/item/CS_URS_2023_02/916331112" TargetMode="External" /><Relationship Id="rId54" Type="http://schemas.openxmlformats.org/officeDocument/2006/relationships/hyperlink" Target="https://podminky.urs.cz/item/CS_URS_2023_02/916991121" TargetMode="External" /><Relationship Id="rId55" Type="http://schemas.openxmlformats.org/officeDocument/2006/relationships/hyperlink" Target="https://podminky.urs.cz/item/CS_URS_2023_02/91973112R" TargetMode="External" /><Relationship Id="rId56" Type="http://schemas.openxmlformats.org/officeDocument/2006/relationships/hyperlink" Target="https://podminky.urs.cz/item/CS_URS_2023_02/919735112" TargetMode="External" /><Relationship Id="rId57" Type="http://schemas.openxmlformats.org/officeDocument/2006/relationships/hyperlink" Target="https://podminky.urs.cz/item/CS_URS_2023_02/938909311" TargetMode="External" /><Relationship Id="rId58" Type="http://schemas.openxmlformats.org/officeDocument/2006/relationships/hyperlink" Target="https://podminky.urs.cz/item/CS_URS_2023_02/966008212" TargetMode="External" /><Relationship Id="rId59" Type="http://schemas.openxmlformats.org/officeDocument/2006/relationships/hyperlink" Target="https://podminky.urs.cz/item/CS_URS_2023_02/977151124" TargetMode="External" /><Relationship Id="rId60" Type="http://schemas.openxmlformats.org/officeDocument/2006/relationships/hyperlink" Target="https://podminky.urs.cz/item/CS_URS_2023_02/979051121" TargetMode="External" /><Relationship Id="rId61" Type="http://schemas.openxmlformats.org/officeDocument/2006/relationships/hyperlink" Target="https://podminky.urs.cz/item/CS_URS_2023_02/997221551" TargetMode="External" /><Relationship Id="rId62" Type="http://schemas.openxmlformats.org/officeDocument/2006/relationships/hyperlink" Target="https://podminky.urs.cz/item/CS_URS_2023_02/997221559" TargetMode="External" /><Relationship Id="rId63" Type="http://schemas.openxmlformats.org/officeDocument/2006/relationships/hyperlink" Target="https://podminky.urs.cz/item/CS_URS_2023_02/997221571" TargetMode="External" /><Relationship Id="rId64" Type="http://schemas.openxmlformats.org/officeDocument/2006/relationships/hyperlink" Target="https://podminky.urs.cz/item/CS_URS_2023_02/997221579" TargetMode="External" /><Relationship Id="rId65" Type="http://schemas.openxmlformats.org/officeDocument/2006/relationships/hyperlink" Target="https://podminky.urs.cz/item/CS_URS_2023_02/997221861" TargetMode="External" /><Relationship Id="rId66" Type="http://schemas.openxmlformats.org/officeDocument/2006/relationships/hyperlink" Target="https://podminky.urs.cz/item/CS_URS_2023_02/997221875" TargetMode="External" /><Relationship Id="rId67" Type="http://schemas.openxmlformats.org/officeDocument/2006/relationships/hyperlink" Target="https://podminky.urs.cz/item/CS_URS_2023_02/998225111" TargetMode="External" /><Relationship Id="rId68" Type="http://schemas.openxmlformats.org/officeDocument/2006/relationships/hyperlink" Target="https://podminky.urs.cz/item/CS_URS_2023_02/998225191" TargetMode="External" /><Relationship Id="rId69" Type="http://schemas.openxmlformats.org/officeDocument/2006/relationships/hyperlink" Target="https://podminky.urs.cz/item/CS_URS_2023_02/721241103" TargetMode="External" /><Relationship Id="rId70" Type="http://schemas.openxmlformats.org/officeDocument/2006/relationships/hyperlink" Target="https://podminky.urs.cz/item/CS_URS_2023_02/998721101" TargetMode="External" /><Relationship Id="rId7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182" TargetMode="External" /><Relationship Id="rId2" Type="http://schemas.openxmlformats.org/officeDocument/2006/relationships/hyperlink" Target="https://podminky.urs.cz/item/CS_URS_2023_02/113154223" TargetMode="External" /><Relationship Id="rId3" Type="http://schemas.openxmlformats.org/officeDocument/2006/relationships/hyperlink" Target="https://podminky.urs.cz/item/CS_URS_2023_02/132251101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71201231" TargetMode="External" /><Relationship Id="rId7" Type="http://schemas.openxmlformats.org/officeDocument/2006/relationships/hyperlink" Target="https://podminky.urs.cz/item/CS_URS_2023_02/174151101" TargetMode="External" /><Relationship Id="rId8" Type="http://schemas.openxmlformats.org/officeDocument/2006/relationships/hyperlink" Target="https://podminky.urs.cz/item/CS_URS_2023_02/181152302" TargetMode="External" /><Relationship Id="rId9" Type="http://schemas.openxmlformats.org/officeDocument/2006/relationships/hyperlink" Target="https://podminky.urs.cz/item/CS_URS_2023_02/565135111" TargetMode="External" /><Relationship Id="rId10" Type="http://schemas.openxmlformats.org/officeDocument/2006/relationships/hyperlink" Target="https://podminky.urs.cz/item/CS_URS_2023_02/573231107" TargetMode="External" /><Relationship Id="rId11" Type="http://schemas.openxmlformats.org/officeDocument/2006/relationships/hyperlink" Target="https://podminky.urs.cz/item/CS_URS_2023_02/573231106" TargetMode="External" /><Relationship Id="rId12" Type="http://schemas.openxmlformats.org/officeDocument/2006/relationships/hyperlink" Target="https://podminky.urs.cz/item/CS_URS_2023_02/577134111" TargetMode="External" /><Relationship Id="rId13" Type="http://schemas.openxmlformats.org/officeDocument/2006/relationships/hyperlink" Target="https://podminky.urs.cz/item/CS_URS_2023_02/577134121" TargetMode="External" /><Relationship Id="rId14" Type="http://schemas.openxmlformats.org/officeDocument/2006/relationships/hyperlink" Target="https://podminky.urs.cz/item/CS_URS_2023_02/577145112" TargetMode="External" /><Relationship Id="rId15" Type="http://schemas.openxmlformats.org/officeDocument/2006/relationships/hyperlink" Target="https://podminky.urs.cz/item/CS_URS_2023_02/577155122" TargetMode="External" /><Relationship Id="rId16" Type="http://schemas.openxmlformats.org/officeDocument/2006/relationships/hyperlink" Target="https://podminky.urs.cz/item/CS_URS_2023_02/912211111" TargetMode="External" /><Relationship Id="rId17" Type="http://schemas.openxmlformats.org/officeDocument/2006/relationships/hyperlink" Target="https://podminky.urs.cz/item/CS_URS_2023_02/912221111" TargetMode="External" /><Relationship Id="rId18" Type="http://schemas.openxmlformats.org/officeDocument/2006/relationships/hyperlink" Target="https://podminky.urs.cz/item/CS_URS_2023_02/914111111" TargetMode="External" /><Relationship Id="rId19" Type="http://schemas.openxmlformats.org/officeDocument/2006/relationships/hyperlink" Target="https://podminky.urs.cz/item/CS_URS_2023_02/914511112" TargetMode="External" /><Relationship Id="rId20" Type="http://schemas.openxmlformats.org/officeDocument/2006/relationships/hyperlink" Target="https://podminky.urs.cz/item/CS_URS_2023_02/915211112" TargetMode="External" /><Relationship Id="rId21" Type="http://schemas.openxmlformats.org/officeDocument/2006/relationships/hyperlink" Target="https://podminky.urs.cz/item/CS_URS_2023_02/915221122" TargetMode="External" /><Relationship Id="rId22" Type="http://schemas.openxmlformats.org/officeDocument/2006/relationships/hyperlink" Target="https://podminky.urs.cz/item/CS_URS_2023_02/919735111" TargetMode="External" /><Relationship Id="rId23" Type="http://schemas.openxmlformats.org/officeDocument/2006/relationships/hyperlink" Target="https://podminky.urs.cz/item/CS_URS_2023_02/919735112" TargetMode="External" /><Relationship Id="rId24" Type="http://schemas.openxmlformats.org/officeDocument/2006/relationships/hyperlink" Target="https://podminky.urs.cz/item/CS_URS_2023_02/938111111" TargetMode="External" /><Relationship Id="rId25" Type="http://schemas.openxmlformats.org/officeDocument/2006/relationships/hyperlink" Target="https://podminky.urs.cz/item/CS_URS_2023_02/938902112" TargetMode="External" /><Relationship Id="rId26" Type="http://schemas.openxmlformats.org/officeDocument/2006/relationships/hyperlink" Target="https://podminky.urs.cz/item/CS_URS_2023_02/938902412" TargetMode="External" /><Relationship Id="rId27" Type="http://schemas.openxmlformats.org/officeDocument/2006/relationships/hyperlink" Target="https://podminky.urs.cz/item/CS_URS_2023_02/938909311" TargetMode="External" /><Relationship Id="rId28" Type="http://schemas.openxmlformats.org/officeDocument/2006/relationships/hyperlink" Target="https://podminky.urs.cz/item/CS_URS_2023_02/938909611" TargetMode="External" /><Relationship Id="rId29" Type="http://schemas.openxmlformats.org/officeDocument/2006/relationships/hyperlink" Target="https://podminky.urs.cz/item/CS_URS_2023_02/985112111" TargetMode="External" /><Relationship Id="rId30" Type="http://schemas.openxmlformats.org/officeDocument/2006/relationships/hyperlink" Target="https://podminky.urs.cz/item/CS_URS_2023_02/985131111" TargetMode="External" /><Relationship Id="rId31" Type="http://schemas.openxmlformats.org/officeDocument/2006/relationships/hyperlink" Target="https://podminky.urs.cz/item/CS_URS_2023_02/985131311" TargetMode="External" /><Relationship Id="rId32" Type="http://schemas.openxmlformats.org/officeDocument/2006/relationships/hyperlink" Target="https://podminky.urs.cz/item/CS_URS_2023_02/985311111" TargetMode="External" /><Relationship Id="rId33" Type="http://schemas.openxmlformats.org/officeDocument/2006/relationships/hyperlink" Target="https://podminky.urs.cz/item/CS_URS_2023_02/985321111" TargetMode="External" /><Relationship Id="rId34" Type="http://schemas.openxmlformats.org/officeDocument/2006/relationships/hyperlink" Target="https://podminky.urs.cz/item/CS_URS_2023_02/985323111" TargetMode="External" /><Relationship Id="rId35" Type="http://schemas.openxmlformats.org/officeDocument/2006/relationships/hyperlink" Target="https://podminky.urs.cz/item/CS_URS_2023_02/985324111" TargetMode="External" /><Relationship Id="rId36" Type="http://schemas.openxmlformats.org/officeDocument/2006/relationships/hyperlink" Target="https://podminky.urs.cz/item/CS_URS_2023_02/997221551" TargetMode="External" /><Relationship Id="rId37" Type="http://schemas.openxmlformats.org/officeDocument/2006/relationships/hyperlink" Target="https://podminky.urs.cz/item/CS_URS_2023_02/997221559" TargetMode="External" /><Relationship Id="rId38" Type="http://schemas.openxmlformats.org/officeDocument/2006/relationships/hyperlink" Target="https://podminky.urs.cz/item/CS_URS_2023_02/997221571" TargetMode="External" /><Relationship Id="rId39" Type="http://schemas.openxmlformats.org/officeDocument/2006/relationships/hyperlink" Target="https://podminky.urs.cz/item/CS_URS_2023_02/997221579" TargetMode="External" /><Relationship Id="rId40" Type="http://schemas.openxmlformats.org/officeDocument/2006/relationships/hyperlink" Target="https://podminky.urs.cz/item/CS_URS_2023_02/997221611" TargetMode="External" /><Relationship Id="rId41" Type="http://schemas.openxmlformats.org/officeDocument/2006/relationships/hyperlink" Target="https://podminky.urs.cz/item/CS_URS_2023_02/997221861" TargetMode="External" /><Relationship Id="rId42" Type="http://schemas.openxmlformats.org/officeDocument/2006/relationships/hyperlink" Target="https://podminky.urs.cz/item/CS_URS_2023_02/997221875" TargetMode="External" /><Relationship Id="rId43" Type="http://schemas.openxmlformats.org/officeDocument/2006/relationships/hyperlink" Target="https://podminky.urs.cz/item/CS_URS_2023_02/998225111" TargetMode="External" /><Relationship Id="rId44" Type="http://schemas.openxmlformats.org/officeDocument/2006/relationships/hyperlink" Target="https://podminky.urs.cz/item/CS_URS_2023_02/998225191" TargetMode="External" /><Relationship Id="rId45" Type="http://schemas.openxmlformats.org/officeDocument/2006/relationships/hyperlink" Target="https://podminky.urs.cz/item/CS_URS_2023_02/998767101" TargetMode="External" /><Relationship Id="rId46" Type="http://schemas.openxmlformats.org/officeDocument/2006/relationships/hyperlink" Target="https://podminky.urs.cz/item/CS_URS_2023_02/783301303" TargetMode="External" /><Relationship Id="rId47" Type="http://schemas.openxmlformats.org/officeDocument/2006/relationships/hyperlink" Target="https://podminky.urs.cz/item/CS_URS_2023_02/783314101" TargetMode="External" /><Relationship Id="rId4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52311151" TargetMode="External" /><Relationship Id="rId2" Type="http://schemas.openxmlformats.org/officeDocument/2006/relationships/hyperlink" Target="https://podminky.urs.cz/item/CS_URS_2023_02/452351101" TargetMode="External" /><Relationship Id="rId3" Type="http://schemas.openxmlformats.org/officeDocument/2006/relationships/hyperlink" Target="https://podminky.urs.cz/item/CS_URS_2023_02/452368211" TargetMode="External" /><Relationship Id="rId4" Type="http://schemas.openxmlformats.org/officeDocument/2006/relationships/hyperlink" Target="https://podminky.urs.cz/item/CS_URS_2023_02/899633141" TargetMode="External" /><Relationship Id="rId5" Type="http://schemas.openxmlformats.org/officeDocument/2006/relationships/hyperlink" Target="https://podminky.urs.cz/item/CS_URS_2023_02/998225111" TargetMode="External" /><Relationship Id="rId6" Type="http://schemas.openxmlformats.org/officeDocument/2006/relationships/hyperlink" Target="https://podminky.urs.cz/item/CS_URS_2023_02/230202031" TargetMode="External" /><Relationship Id="rId7" Type="http://schemas.openxmlformats.org/officeDocument/2006/relationships/hyperlink" Target="https://podminky.urs.cz/item/CS_URS_2023_02/460010002" TargetMode="External" /><Relationship Id="rId8" Type="http://schemas.openxmlformats.org/officeDocument/2006/relationships/hyperlink" Target="https://podminky.urs.cz/item/CS_URS_2023_02/460171232" TargetMode="External" /><Relationship Id="rId9" Type="http://schemas.openxmlformats.org/officeDocument/2006/relationships/hyperlink" Target="https://podminky.urs.cz/item/CS_URS_2023_02/460241111" TargetMode="External" /><Relationship Id="rId10" Type="http://schemas.openxmlformats.org/officeDocument/2006/relationships/hyperlink" Target="https://podminky.urs.cz/item/CS_URS_2023_02/460341113" TargetMode="External" /><Relationship Id="rId11" Type="http://schemas.openxmlformats.org/officeDocument/2006/relationships/hyperlink" Target="https://podminky.urs.cz/item/CS_URS_2023_02/460341121" TargetMode="External" /><Relationship Id="rId12" Type="http://schemas.openxmlformats.org/officeDocument/2006/relationships/hyperlink" Target="https://podminky.urs.cz/item/CS_URS_2023_02/460361121" TargetMode="External" /><Relationship Id="rId13" Type="http://schemas.openxmlformats.org/officeDocument/2006/relationships/hyperlink" Target="https://podminky.urs.cz/item/CS_URS_2023_02/460451242" TargetMode="External" /><Relationship Id="rId14" Type="http://schemas.openxmlformats.org/officeDocument/2006/relationships/hyperlink" Target="https://podminky.urs.cz/item/CS_URS_2023_02/460661115" TargetMode="External" /><Relationship Id="rId15" Type="http://schemas.openxmlformats.org/officeDocument/2006/relationships/hyperlink" Target="https://podminky.urs.cz/item/CS_URS_2023_02/460671112" TargetMode="External" /><Relationship Id="rId16" Type="http://schemas.openxmlformats.org/officeDocument/2006/relationships/hyperlink" Target="https://podminky.urs.cz/item/CS_URS_2023_02/460791114" TargetMode="External" /><Relationship Id="rId17" Type="http://schemas.openxmlformats.org/officeDocument/2006/relationships/hyperlink" Target="https://podminky.urs.cz/item/CS_URS_2023_02/460791211" TargetMode="External" /><Relationship Id="rId18" Type="http://schemas.openxmlformats.org/officeDocument/2006/relationships/hyperlink" Target="https://podminky.urs.cz/item/CS_URS_2023_02/460841114" TargetMode="External" /><Relationship Id="rId19" Type="http://schemas.openxmlformats.org/officeDocument/2006/relationships/hyperlink" Target="https://podminky.urs.cz/item/CS_URS_2023_02/460841151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1403000" TargetMode="External" /><Relationship Id="rId2" Type="http://schemas.openxmlformats.org/officeDocument/2006/relationships/hyperlink" Target="https://podminky.urs.cz/item/CS_URS_2023_02/012103000" TargetMode="External" /><Relationship Id="rId3" Type="http://schemas.openxmlformats.org/officeDocument/2006/relationships/hyperlink" Target="https://podminky.urs.cz/item/CS_URS_2023_02/012203000" TargetMode="External" /><Relationship Id="rId4" Type="http://schemas.openxmlformats.org/officeDocument/2006/relationships/hyperlink" Target="https://podminky.urs.cz/item/CS_URS_2023_02/013002000" TargetMode="External" /><Relationship Id="rId5" Type="http://schemas.openxmlformats.org/officeDocument/2006/relationships/hyperlink" Target="https://podminky.urs.cz/item/CS_URS_2023_02/013254000" TargetMode="External" /><Relationship Id="rId6" Type="http://schemas.openxmlformats.org/officeDocument/2006/relationships/hyperlink" Target="https://podminky.urs.cz/item/CS_URS_2023_02/030001000" TargetMode="External" /><Relationship Id="rId7" Type="http://schemas.openxmlformats.org/officeDocument/2006/relationships/hyperlink" Target="https://podminky.urs.cz/item/CS_URS_2023_02/034403000" TargetMode="External" /><Relationship Id="rId8" Type="http://schemas.openxmlformats.org/officeDocument/2006/relationships/hyperlink" Target="https://podminky.urs.cz/item/CS_URS_2023_02/034503000" TargetMode="External" /><Relationship Id="rId9" Type="http://schemas.openxmlformats.org/officeDocument/2006/relationships/hyperlink" Target="https://podminky.urs.cz/item/CS_URS_2023_02/043134000" TargetMode="External" /><Relationship Id="rId10" Type="http://schemas.openxmlformats.org/officeDocument/2006/relationships/hyperlink" Target="https://podminky.urs.cz/item/CS_URS_2023_02/044002000" TargetMode="External" /><Relationship Id="rId11" Type="http://schemas.openxmlformats.org/officeDocument/2006/relationships/hyperlink" Target="https://podminky.urs.cz/item/CS_URS_2023_02/045002000" TargetMode="External" /><Relationship Id="rId12" Type="http://schemas.openxmlformats.org/officeDocument/2006/relationships/hyperlink" Target="https://podminky.urs.cz/item/CS_URS_2023_02/049103000" TargetMode="External" /><Relationship Id="rId13" Type="http://schemas.openxmlformats.org/officeDocument/2006/relationships/hyperlink" Target="https://podminky.urs.cz/item/CS_URS_2023_02/051002000" TargetMode="External" /><Relationship Id="rId14" Type="http://schemas.openxmlformats.org/officeDocument/2006/relationships/hyperlink" Target="https://podminky.urs.cz/item/CS_URS_2023_02/053203000" TargetMode="External" /><Relationship Id="rId15" Type="http://schemas.openxmlformats.org/officeDocument/2006/relationships/hyperlink" Target="https://podminky.urs.cz/item/CS_URS_2023_02/070001000" TargetMode="External" /><Relationship Id="rId16" Type="http://schemas.openxmlformats.org/officeDocument/2006/relationships/hyperlink" Target="https://podminky.urs.cz/item/CS_URS_2023_02/091704000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544-19/23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III/193 46 Staňkov -Trnkova ulice rekonstrukce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obec Staňkov -Trnkova ul. sil. III//193 46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22. 12. 2023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 Plzeňského kraje, město Staňkov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J.Miška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Richtrová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4.4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'1 - SO 101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'1 - SO 101 Komunikace'!P89</f>
        <v>0</v>
      </c>
      <c r="AV55" s="122">
        <f>'1 - SO 101 Komunikace'!J33</f>
        <v>0</v>
      </c>
      <c r="AW55" s="122">
        <f>'1 - SO 101 Komunikace'!J34</f>
        <v>0</v>
      </c>
      <c r="AX55" s="122">
        <f>'1 - SO 101 Komunikace'!J35</f>
        <v>0</v>
      </c>
      <c r="AY55" s="122">
        <f>'1 - SO 101 Komunikace'!J36</f>
        <v>0</v>
      </c>
      <c r="AZ55" s="122">
        <f>'1 - SO 101 Komunikace'!F33</f>
        <v>0</v>
      </c>
      <c r="BA55" s="122">
        <f>'1 - SO 101 Komunikace'!F34</f>
        <v>0</v>
      </c>
      <c r="BB55" s="122">
        <f>'1 - SO 101 Komunikace'!F35</f>
        <v>0</v>
      </c>
      <c r="BC55" s="122">
        <f>'1 - SO 101 Komunikace'!F36</f>
        <v>0</v>
      </c>
      <c r="BD55" s="124">
        <f>'1 - SO 101 Komunikace'!F37</f>
        <v>0</v>
      </c>
      <c r="BE55" s="7"/>
      <c r="BT55" s="125" t="s">
        <v>78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4.4" customHeight="1">
      <c r="A56" s="113" t="s">
        <v>77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'2 - SO 102A  Zpevněné plochy'!J30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'2 - SO 102A  Zpevněné plochy'!P90</f>
        <v>0</v>
      </c>
      <c r="AV56" s="122">
        <f>'2 - SO 102A  Zpevněné plochy'!J33</f>
        <v>0</v>
      </c>
      <c r="AW56" s="122">
        <f>'2 - SO 102A  Zpevněné plochy'!J34</f>
        <v>0</v>
      </c>
      <c r="AX56" s="122">
        <f>'2 - SO 102A  Zpevněné plochy'!J35</f>
        <v>0</v>
      </c>
      <c r="AY56" s="122">
        <f>'2 - SO 102A  Zpevněné plochy'!J36</f>
        <v>0</v>
      </c>
      <c r="AZ56" s="122">
        <f>'2 - SO 102A  Zpevněné plochy'!F33</f>
        <v>0</v>
      </c>
      <c r="BA56" s="122">
        <f>'2 - SO 102A  Zpevněné plochy'!F34</f>
        <v>0</v>
      </c>
      <c r="BB56" s="122">
        <f>'2 - SO 102A  Zpevněné plochy'!F35</f>
        <v>0</v>
      </c>
      <c r="BC56" s="122">
        <f>'2 - SO 102A  Zpevněné plochy'!F36</f>
        <v>0</v>
      </c>
      <c r="BD56" s="124">
        <f>'2 - SO 102A  Zpevněné plochy'!F37</f>
        <v>0</v>
      </c>
      <c r="BE56" s="7"/>
      <c r="BT56" s="125" t="s">
        <v>78</v>
      </c>
      <c r="BV56" s="125" t="s">
        <v>75</v>
      </c>
      <c r="BW56" s="125" t="s">
        <v>84</v>
      </c>
      <c r="BX56" s="125" t="s">
        <v>5</v>
      </c>
      <c r="CL56" s="125" t="s">
        <v>19</v>
      </c>
      <c r="CM56" s="125" t="s">
        <v>82</v>
      </c>
    </row>
    <row r="57" s="7" customFormat="1" ht="24.6" customHeight="1">
      <c r="A57" s="113" t="s">
        <v>77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'4 - SO 103 Povrchová úpra...'!J30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'4 - SO 103 Povrchová úpra...'!P87</f>
        <v>0</v>
      </c>
      <c r="AV57" s="122">
        <f>'4 - SO 103 Povrchová úpra...'!J33</f>
        <v>0</v>
      </c>
      <c r="AW57" s="122">
        <f>'4 - SO 103 Povrchová úpra...'!J34</f>
        <v>0</v>
      </c>
      <c r="AX57" s="122">
        <f>'4 - SO 103 Povrchová úpra...'!J35</f>
        <v>0</v>
      </c>
      <c r="AY57" s="122">
        <f>'4 - SO 103 Povrchová úpra...'!J36</f>
        <v>0</v>
      </c>
      <c r="AZ57" s="122">
        <f>'4 - SO 103 Povrchová úpra...'!F33</f>
        <v>0</v>
      </c>
      <c r="BA57" s="122">
        <f>'4 - SO 103 Povrchová úpra...'!F34</f>
        <v>0</v>
      </c>
      <c r="BB57" s="122">
        <f>'4 - SO 103 Povrchová úpra...'!F35</f>
        <v>0</v>
      </c>
      <c r="BC57" s="122">
        <f>'4 - SO 103 Povrchová úpra...'!F36</f>
        <v>0</v>
      </c>
      <c r="BD57" s="124">
        <f>'4 - SO 103 Povrchová úpra...'!F37</f>
        <v>0</v>
      </c>
      <c r="BE57" s="7"/>
      <c r="BT57" s="125" t="s">
        <v>78</v>
      </c>
      <c r="BV57" s="125" t="s">
        <v>75</v>
      </c>
      <c r="BW57" s="125" t="s">
        <v>87</v>
      </c>
      <c r="BX57" s="125" t="s">
        <v>5</v>
      </c>
      <c r="CL57" s="125" t="s">
        <v>19</v>
      </c>
      <c r="CM57" s="125" t="s">
        <v>82</v>
      </c>
    </row>
    <row r="58" s="7" customFormat="1" ht="24.6" customHeight="1">
      <c r="A58" s="113" t="s">
        <v>77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'5 - SO 401 CHránička slab...'!J30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'5 - SO 401 CHránička slab...'!P86</f>
        <v>0</v>
      </c>
      <c r="AV58" s="122">
        <f>'5 - SO 401 CHránička slab...'!J33</f>
        <v>0</v>
      </c>
      <c r="AW58" s="122">
        <f>'5 - SO 401 CHránička slab...'!J34</f>
        <v>0</v>
      </c>
      <c r="AX58" s="122">
        <f>'5 - SO 401 CHránička slab...'!J35</f>
        <v>0</v>
      </c>
      <c r="AY58" s="122">
        <f>'5 - SO 401 CHránička slab...'!J36</f>
        <v>0</v>
      </c>
      <c r="AZ58" s="122">
        <f>'5 - SO 401 CHránička slab...'!F33</f>
        <v>0</v>
      </c>
      <c r="BA58" s="122">
        <f>'5 - SO 401 CHránička slab...'!F34</f>
        <v>0</v>
      </c>
      <c r="BB58" s="122">
        <f>'5 - SO 401 CHránička slab...'!F35</f>
        <v>0</v>
      </c>
      <c r="BC58" s="122">
        <f>'5 - SO 401 CHránička slab...'!F36</f>
        <v>0</v>
      </c>
      <c r="BD58" s="124">
        <f>'5 - SO 401 CHránička slab...'!F37</f>
        <v>0</v>
      </c>
      <c r="BE58" s="7"/>
      <c r="BT58" s="125" t="s">
        <v>78</v>
      </c>
      <c r="BV58" s="125" t="s">
        <v>75</v>
      </c>
      <c r="BW58" s="125" t="s">
        <v>90</v>
      </c>
      <c r="BX58" s="125" t="s">
        <v>5</v>
      </c>
      <c r="CL58" s="125" t="s">
        <v>91</v>
      </c>
      <c r="CM58" s="125" t="s">
        <v>82</v>
      </c>
    </row>
    <row r="59" s="7" customFormat="1" ht="24.6" customHeight="1">
      <c r="A59" s="113" t="s">
        <v>77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'VON - vedlejší a ostatní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6">
        <v>0</v>
      </c>
      <c r="AT59" s="127">
        <f>ROUND(SUM(AV59:AW59),2)</f>
        <v>0</v>
      </c>
      <c r="AU59" s="128">
        <f>'VON - vedlejší a ostatní ...'!P80</f>
        <v>0</v>
      </c>
      <c r="AV59" s="127">
        <f>'VON - vedlejší a ostatní ...'!J33</f>
        <v>0</v>
      </c>
      <c r="AW59" s="127">
        <f>'VON - vedlejší a ostatní ...'!J34</f>
        <v>0</v>
      </c>
      <c r="AX59" s="127">
        <f>'VON - vedlejší a ostatní ...'!J35</f>
        <v>0</v>
      </c>
      <c r="AY59" s="127">
        <f>'VON - vedlejší a ostatní ...'!J36</f>
        <v>0</v>
      </c>
      <c r="AZ59" s="127">
        <f>'VON - vedlejší a ostatní ...'!F33</f>
        <v>0</v>
      </c>
      <c r="BA59" s="127">
        <f>'VON - vedlejší a ostatní ...'!F34</f>
        <v>0</v>
      </c>
      <c r="BB59" s="127">
        <f>'VON - vedlejší a ostatní ...'!F35</f>
        <v>0</v>
      </c>
      <c r="BC59" s="127">
        <f>'VON - vedlejší a ostatní ...'!F36</f>
        <v>0</v>
      </c>
      <c r="BD59" s="129">
        <f>'VON - vedlejší a ostatní ...'!F37</f>
        <v>0</v>
      </c>
      <c r="BE59" s="7"/>
      <c r="BT59" s="125" t="s">
        <v>78</v>
      </c>
      <c r="BV59" s="125" t="s">
        <v>75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jsINmAUmnNFKd/nwLqEPlXqwNvFEF0VrUH7/2ePbiWkBn3VIQJARb0xKoIhNfD2mkBTRwzQmwjRUr5LUNYxZwQ==" hashValue="7Pyx4mxIiDdjzar8/VaRlaewuGzWiifmhg6gF6J4x2/AET//OBU/qiv/zxYPyhG9gDf9n0ZL2dm7AbC2i3ocd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 - SO 101 Komunikace'!C2" display="/"/>
    <hyperlink ref="A56" location="'2 - SO 102A  Zpevněné plochy'!C2" display="/"/>
    <hyperlink ref="A57" location="'4 - SO 103 Povrchová úpra...'!C2" display="/"/>
    <hyperlink ref="A58" location="'5 - SO 401 CHránička slab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III/193 46 Staňkov -Trnkova ulice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ROUND((SUM(BE89:BE549)),  2)</f>
        <v>0</v>
      </c>
      <c r="G33" s="40"/>
      <c r="H33" s="40"/>
      <c r="I33" s="150">
        <v>0.20999999999999999</v>
      </c>
      <c r="J33" s="149">
        <f>ROUND(((SUM(BE89:BE549))*I33),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ROUND((SUM(BF89:BF549)),  2)</f>
        <v>0</v>
      </c>
      <c r="G34" s="40"/>
      <c r="H34" s="40"/>
      <c r="I34" s="150">
        <v>0.14999999999999999</v>
      </c>
      <c r="J34" s="149">
        <f>ROUND(((SUM(BF89:BF549))*I34),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ROUND((SUM(BG89:BG549)),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ROUND((SUM(BH89:BH549)),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ROUND((SUM(BI89:BI549)),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III/193 46 Staňkov -Trnkova ulice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1 - SO 101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obec Staňkov -Trnkova ul. sil. III//193 46</v>
      </c>
      <c r="G52" s="42"/>
      <c r="H52" s="42"/>
      <c r="I52" s="34" t="s">
        <v>24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26</v>
      </c>
      <c r="D54" s="42"/>
      <c r="E54" s="42"/>
      <c r="F54" s="29" t="str">
        <f>E15</f>
        <v>KSÚS Plzeňského kraje</v>
      </c>
      <c r="G54" s="42"/>
      <c r="H54" s="42"/>
      <c r="I54" s="34" t="s">
        <v>32</v>
      </c>
      <c r="J54" s="38" t="str">
        <f>E21</f>
        <v>J.Miška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Richtrová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J236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J329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J420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J537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111</v>
      </c>
      <c r="E68" s="170"/>
      <c r="F68" s="170"/>
      <c r="G68" s="170"/>
      <c r="H68" s="170"/>
      <c r="I68" s="170"/>
      <c r="J68" s="171">
        <f>J542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112</v>
      </c>
      <c r="E69" s="176"/>
      <c r="F69" s="176"/>
      <c r="G69" s="176"/>
      <c r="H69" s="176"/>
      <c r="I69" s="176"/>
      <c r="J69" s="177">
        <f>J543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4.4" customHeight="1">
      <c r="A79" s="40"/>
      <c r="B79" s="41"/>
      <c r="C79" s="42"/>
      <c r="D79" s="42"/>
      <c r="E79" s="162" t="str">
        <f>E7</f>
        <v>III/193 46 Staňkov -Trnkova ulice rekonstrukce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6" customHeight="1">
      <c r="A81" s="40"/>
      <c r="B81" s="41"/>
      <c r="C81" s="42"/>
      <c r="D81" s="42"/>
      <c r="E81" s="71" t="str">
        <f>E9</f>
        <v>1 - SO 101 Komunikace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obec Staňkov -Trnkova ul. sil. III//193 46</v>
      </c>
      <c r="G83" s="42"/>
      <c r="H83" s="42"/>
      <c r="I83" s="34" t="s">
        <v>24</v>
      </c>
      <c r="J83" s="74" t="str">
        <f>IF(J12="","",J12)</f>
        <v>22. 12. 2023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6" customHeight="1">
      <c r="A85" s="40"/>
      <c r="B85" s="41"/>
      <c r="C85" s="34" t="s">
        <v>26</v>
      </c>
      <c r="D85" s="42"/>
      <c r="E85" s="42"/>
      <c r="F85" s="29" t="str">
        <f>E15</f>
        <v>KSÚS Plzeňského kraje</v>
      </c>
      <c r="G85" s="42"/>
      <c r="H85" s="42"/>
      <c r="I85" s="34" t="s">
        <v>32</v>
      </c>
      <c r="J85" s="38" t="str">
        <f>E21</f>
        <v>J.Miška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35</v>
      </c>
      <c r="J86" s="38" t="str">
        <f>E24</f>
        <v>Richtrová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114</v>
      </c>
      <c r="D88" s="182" t="s">
        <v>58</v>
      </c>
      <c r="E88" s="182" t="s">
        <v>54</v>
      </c>
      <c r="F88" s="182" t="s">
        <v>55</v>
      </c>
      <c r="G88" s="182" t="s">
        <v>115</v>
      </c>
      <c r="H88" s="182" t="s">
        <v>116</v>
      </c>
      <c r="I88" s="182" t="s">
        <v>117</v>
      </c>
      <c r="J88" s="182" t="s">
        <v>101</v>
      </c>
      <c r="K88" s="183" t="s">
        <v>118</v>
      </c>
      <c r="L88" s="184"/>
      <c r="M88" s="94" t="s">
        <v>21</v>
      </c>
      <c r="N88" s="95" t="s">
        <v>43</v>
      </c>
      <c r="O88" s="95" t="s">
        <v>119</v>
      </c>
      <c r="P88" s="95" t="s">
        <v>120</v>
      </c>
      <c r="Q88" s="95" t="s">
        <v>121</v>
      </c>
      <c r="R88" s="95" t="s">
        <v>122</v>
      </c>
      <c r="S88" s="95" t="s">
        <v>123</v>
      </c>
      <c r="T88" s="96" t="s">
        <v>124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125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P90+P542</f>
        <v>0</v>
      </c>
      <c r="Q89" s="98"/>
      <c r="R89" s="187">
        <f>R90+R542</f>
        <v>605.8177111</v>
      </c>
      <c r="S89" s="98"/>
      <c r="T89" s="188">
        <f>T90+T542</f>
        <v>1445.2010000000003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102</v>
      </c>
      <c r="BK89" s="189">
        <f>BK90+BK542</f>
        <v>0</v>
      </c>
    </row>
    <row r="90" s="12" customFormat="1" ht="25.92" customHeight="1">
      <c r="A90" s="12"/>
      <c r="B90" s="190"/>
      <c r="C90" s="191"/>
      <c r="D90" s="192" t="s">
        <v>72</v>
      </c>
      <c r="E90" s="193" t="s">
        <v>126</v>
      </c>
      <c r="F90" s="193" t="s">
        <v>127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P91+P193+P197+P236+P329+P420+P537</f>
        <v>0</v>
      </c>
      <c r="Q90" s="198"/>
      <c r="R90" s="199">
        <f>R91+R193+R197+R236+R329+R420+R537</f>
        <v>603.94283110000003</v>
      </c>
      <c r="S90" s="198"/>
      <c r="T90" s="200">
        <f>T91+T193+T197+T236+T329+T420+T537</f>
        <v>1445.2010000000003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72</v>
      </c>
      <c r="AU90" s="202" t="s">
        <v>73</v>
      </c>
      <c r="AY90" s="201" t="s">
        <v>128</v>
      </c>
      <c r="BK90" s="203">
        <f>BK91+BK193+BK197+BK236+BK329+BK420+BK537</f>
        <v>0</v>
      </c>
    </row>
    <row r="91" s="12" customFormat="1" ht="22.8" customHeight="1">
      <c r="A91" s="12"/>
      <c r="B91" s="190"/>
      <c r="C91" s="191"/>
      <c r="D91" s="192" t="s">
        <v>72</v>
      </c>
      <c r="E91" s="204" t="s">
        <v>78</v>
      </c>
      <c r="F91" s="204" t="s">
        <v>129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SUM(P92:P192)</f>
        <v>0</v>
      </c>
      <c r="Q91" s="198"/>
      <c r="R91" s="199">
        <f>SUM(R92:R192)</f>
        <v>243.95761000000002</v>
      </c>
      <c r="S91" s="198"/>
      <c r="T91" s="200">
        <f>SUM(T92:T192)</f>
        <v>1419.8990000000003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72</v>
      </c>
      <c r="AU91" s="202" t="s">
        <v>78</v>
      </c>
      <c r="AY91" s="201" t="s">
        <v>128</v>
      </c>
      <c r="BK91" s="203">
        <f>SUM(BK92:BK192)</f>
        <v>0</v>
      </c>
    </row>
    <row r="92" s="2" customFormat="1" ht="30" customHeight="1">
      <c r="A92" s="40"/>
      <c r="B92" s="41"/>
      <c r="C92" s="206" t="s">
        <v>78</v>
      </c>
      <c r="D92" s="206" t="s">
        <v>130</v>
      </c>
      <c r="E92" s="207" t="s">
        <v>131</v>
      </c>
      <c r="F92" s="208" t="s">
        <v>132</v>
      </c>
      <c r="G92" s="209" t="s">
        <v>133</v>
      </c>
      <c r="H92" s="210">
        <v>1675</v>
      </c>
      <c r="I92" s="211"/>
      <c r="J92" s="212">
        <f>ROUND(I92*H92,2)</f>
        <v>0</v>
      </c>
      <c r="K92" s="208" t="s">
        <v>134</v>
      </c>
      <c r="L92" s="46"/>
      <c r="M92" s="213" t="s">
        <v>21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0.098000000000000004</v>
      </c>
      <c r="T92" s="216">
        <f>S92*H92</f>
        <v>164.15000000000001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85</v>
      </c>
      <c r="AT92" s="217" t="s">
        <v>130</v>
      </c>
      <c r="AU92" s="217" t="s">
        <v>82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78</v>
      </c>
      <c r="BK92" s="218">
        <f>ROUND(I92*H92,2)</f>
        <v>0</v>
      </c>
      <c r="BL92" s="19" t="s">
        <v>85</v>
      </c>
      <c r="BM92" s="217" t="s">
        <v>135</v>
      </c>
    </row>
    <row r="93" s="2" customFormat="1">
      <c r="A93" s="40"/>
      <c r="B93" s="41"/>
      <c r="C93" s="42"/>
      <c r="D93" s="219" t="s">
        <v>136</v>
      </c>
      <c r="E93" s="42"/>
      <c r="F93" s="220" t="s">
        <v>137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136</v>
      </c>
      <c r="AU93" s="19" t="s">
        <v>82</v>
      </c>
    </row>
    <row r="94" s="13" customFormat="1">
      <c r="A94" s="13"/>
      <c r="B94" s="224"/>
      <c r="C94" s="225"/>
      <c r="D94" s="226" t="s">
        <v>138</v>
      </c>
      <c r="E94" s="227" t="s">
        <v>21</v>
      </c>
      <c r="F94" s="228" t="s">
        <v>139</v>
      </c>
      <c r="G94" s="225"/>
      <c r="H94" s="229">
        <v>1675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138</v>
      </c>
      <c r="AU94" s="235" t="s">
        <v>82</v>
      </c>
      <c r="AV94" s="13" t="s">
        <v>82</v>
      </c>
      <c r="AW94" s="13" t="s">
        <v>34</v>
      </c>
      <c r="AX94" s="13" t="s">
        <v>78</v>
      </c>
      <c r="AY94" s="235" t="s">
        <v>128</v>
      </c>
    </row>
    <row r="95" s="2" customFormat="1" ht="30" customHeight="1">
      <c r="A95" s="40"/>
      <c r="B95" s="41"/>
      <c r="C95" s="206" t="s">
        <v>82</v>
      </c>
      <c r="D95" s="206" t="s">
        <v>130</v>
      </c>
      <c r="E95" s="207" t="s">
        <v>140</v>
      </c>
      <c r="F95" s="208" t="s">
        <v>141</v>
      </c>
      <c r="G95" s="209" t="s">
        <v>133</v>
      </c>
      <c r="H95" s="210">
        <v>1271</v>
      </c>
      <c r="I95" s="211"/>
      <c r="J95" s="212">
        <f>ROUND(I95*H95,2)</f>
        <v>0</v>
      </c>
      <c r="K95" s="208" t="s">
        <v>134</v>
      </c>
      <c r="L95" s="46"/>
      <c r="M95" s="213" t="s">
        <v>21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0.22</v>
      </c>
      <c r="T95" s="216">
        <f>S95*H95</f>
        <v>279.62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85</v>
      </c>
      <c r="AT95" s="217" t="s">
        <v>130</v>
      </c>
      <c r="AU95" s="217" t="s">
        <v>82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78</v>
      </c>
      <c r="BK95" s="218">
        <f>ROUND(I95*H95,2)</f>
        <v>0</v>
      </c>
      <c r="BL95" s="19" t="s">
        <v>85</v>
      </c>
      <c r="BM95" s="217" t="s">
        <v>142</v>
      </c>
    </row>
    <row r="96" s="2" customFormat="1">
      <c r="A96" s="40"/>
      <c r="B96" s="41"/>
      <c r="C96" s="42"/>
      <c r="D96" s="219" t="s">
        <v>136</v>
      </c>
      <c r="E96" s="42"/>
      <c r="F96" s="220" t="s">
        <v>143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82</v>
      </c>
    </row>
    <row r="97" s="13" customFormat="1">
      <c r="A97" s="13"/>
      <c r="B97" s="224"/>
      <c r="C97" s="225"/>
      <c r="D97" s="226" t="s">
        <v>138</v>
      </c>
      <c r="E97" s="227" t="s">
        <v>21</v>
      </c>
      <c r="F97" s="228" t="s">
        <v>144</v>
      </c>
      <c r="G97" s="225"/>
      <c r="H97" s="229">
        <v>1123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138</v>
      </c>
      <c r="AU97" s="235" t="s">
        <v>82</v>
      </c>
      <c r="AV97" s="13" t="s">
        <v>82</v>
      </c>
      <c r="AW97" s="13" t="s">
        <v>34</v>
      </c>
      <c r="AX97" s="13" t="s">
        <v>73</v>
      </c>
      <c r="AY97" s="235" t="s">
        <v>128</v>
      </c>
    </row>
    <row r="98" s="13" customFormat="1">
      <c r="A98" s="13"/>
      <c r="B98" s="224"/>
      <c r="C98" s="225"/>
      <c r="D98" s="226" t="s">
        <v>138</v>
      </c>
      <c r="E98" s="227" t="s">
        <v>21</v>
      </c>
      <c r="F98" s="228" t="s">
        <v>145</v>
      </c>
      <c r="G98" s="225"/>
      <c r="H98" s="229">
        <v>148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138</v>
      </c>
      <c r="AU98" s="235" t="s">
        <v>82</v>
      </c>
      <c r="AV98" s="13" t="s">
        <v>82</v>
      </c>
      <c r="AW98" s="13" t="s">
        <v>34</v>
      </c>
      <c r="AX98" s="13" t="s">
        <v>73</v>
      </c>
      <c r="AY98" s="235" t="s">
        <v>128</v>
      </c>
    </row>
    <row r="99" s="14" customFormat="1">
      <c r="A99" s="14"/>
      <c r="B99" s="236"/>
      <c r="C99" s="237"/>
      <c r="D99" s="226" t="s">
        <v>138</v>
      </c>
      <c r="E99" s="238" t="s">
        <v>21</v>
      </c>
      <c r="F99" s="239" t="s">
        <v>146</v>
      </c>
      <c r="G99" s="237"/>
      <c r="H99" s="240">
        <v>1271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138</v>
      </c>
      <c r="AU99" s="246" t="s">
        <v>82</v>
      </c>
      <c r="AV99" s="14" t="s">
        <v>85</v>
      </c>
      <c r="AW99" s="14" t="s">
        <v>34</v>
      </c>
      <c r="AX99" s="14" t="s">
        <v>78</v>
      </c>
      <c r="AY99" s="246" t="s">
        <v>128</v>
      </c>
    </row>
    <row r="100" s="2" customFormat="1" ht="30" customHeight="1">
      <c r="A100" s="40"/>
      <c r="B100" s="41"/>
      <c r="C100" s="206" t="s">
        <v>147</v>
      </c>
      <c r="D100" s="206" t="s">
        <v>130</v>
      </c>
      <c r="E100" s="207" t="s">
        <v>148</v>
      </c>
      <c r="F100" s="208" t="s">
        <v>149</v>
      </c>
      <c r="G100" s="209" t="s">
        <v>133</v>
      </c>
      <c r="H100" s="210">
        <v>700</v>
      </c>
      <c r="I100" s="211"/>
      <c r="J100" s="212">
        <f>ROUND(I100*H100,2)</f>
        <v>0</v>
      </c>
      <c r="K100" s="208" t="s">
        <v>134</v>
      </c>
      <c r="L100" s="46"/>
      <c r="M100" s="213" t="s">
        <v>21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0.316</v>
      </c>
      <c r="T100" s="216">
        <f>S100*H100</f>
        <v>221.19999999999999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85</v>
      </c>
      <c r="AT100" s="217" t="s">
        <v>130</v>
      </c>
      <c r="AU100" s="217" t="s">
        <v>82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78</v>
      </c>
      <c r="BK100" s="218">
        <f>ROUND(I100*H100,2)</f>
        <v>0</v>
      </c>
      <c r="BL100" s="19" t="s">
        <v>85</v>
      </c>
      <c r="BM100" s="217" t="s">
        <v>150</v>
      </c>
    </row>
    <row r="101" s="2" customFormat="1">
      <c r="A101" s="40"/>
      <c r="B101" s="41"/>
      <c r="C101" s="42"/>
      <c r="D101" s="219" t="s">
        <v>136</v>
      </c>
      <c r="E101" s="42"/>
      <c r="F101" s="220" t="s">
        <v>151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136</v>
      </c>
      <c r="AU101" s="19" t="s">
        <v>82</v>
      </c>
    </row>
    <row r="102" s="13" customFormat="1">
      <c r="A102" s="13"/>
      <c r="B102" s="224"/>
      <c r="C102" s="225"/>
      <c r="D102" s="226" t="s">
        <v>138</v>
      </c>
      <c r="E102" s="227" t="s">
        <v>21</v>
      </c>
      <c r="F102" s="228" t="s">
        <v>152</v>
      </c>
      <c r="G102" s="225"/>
      <c r="H102" s="229">
        <v>700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138</v>
      </c>
      <c r="AU102" s="235" t="s">
        <v>82</v>
      </c>
      <c r="AV102" s="13" t="s">
        <v>82</v>
      </c>
      <c r="AW102" s="13" t="s">
        <v>34</v>
      </c>
      <c r="AX102" s="13" t="s">
        <v>78</v>
      </c>
      <c r="AY102" s="235" t="s">
        <v>128</v>
      </c>
    </row>
    <row r="103" s="2" customFormat="1" ht="22.2" customHeight="1">
      <c r="A103" s="40"/>
      <c r="B103" s="41"/>
      <c r="C103" s="206" t="s">
        <v>85</v>
      </c>
      <c r="D103" s="206" t="s">
        <v>130</v>
      </c>
      <c r="E103" s="207" t="s">
        <v>153</v>
      </c>
      <c r="F103" s="208" t="s">
        <v>154</v>
      </c>
      <c r="G103" s="209" t="s">
        <v>133</v>
      </c>
      <c r="H103" s="210">
        <v>22</v>
      </c>
      <c r="I103" s="211"/>
      <c r="J103" s="212">
        <f>ROUND(I103*H103,2)</f>
        <v>0</v>
      </c>
      <c r="K103" s="208" t="s">
        <v>134</v>
      </c>
      <c r="L103" s="46"/>
      <c r="M103" s="213" t="s">
        <v>21</v>
      </c>
      <c r="N103" s="214" t="s">
        <v>44</v>
      </c>
      <c r="O103" s="86"/>
      <c r="P103" s="215">
        <f>O103*H103</f>
        <v>0</v>
      </c>
      <c r="Q103" s="215">
        <v>3.0000000000000001E-05</v>
      </c>
      <c r="R103" s="215">
        <f>Q103*H103</f>
        <v>0.00066</v>
      </c>
      <c r="S103" s="215">
        <v>0.091999999999999998</v>
      </c>
      <c r="T103" s="216">
        <f>S103*H103</f>
        <v>2.024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85</v>
      </c>
      <c r="AT103" s="217" t="s">
        <v>130</v>
      </c>
      <c r="AU103" s="217" t="s">
        <v>82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78</v>
      </c>
      <c r="BK103" s="218">
        <f>ROUND(I103*H103,2)</f>
        <v>0</v>
      </c>
      <c r="BL103" s="19" t="s">
        <v>85</v>
      </c>
      <c r="BM103" s="217" t="s">
        <v>155</v>
      </c>
    </row>
    <row r="104" s="2" customFormat="1">
      <c r="A104" s="40"/>
      <c r="B104" s="41"/>
      <c r="C104" s="42"/>
      <c r="D104" s="219" t="s">
        <v>136</v>
      </c>
      <c r="E104" s="42"/>
      <c r="F104" s="220" t="s">
        <v>156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13" customFormat="1">
      <c r="A105" s="13"/>
      <c r="B105" s="224"/>
      <c r="C105" s="225"/>
      <c r="D105" s="226" t="s">
        <v>138</v>
      </c>
      <c r="E105" s="227" t="s">
        <v>21</v>
      </c>
      <c r="F105" s="228" t="s">
        <v>157</v>
      </c>
      <c r="G105" s="225"/>
      <c r="H105" s="229">
        <v>22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138</v>
      </c>
      <c r="AU105" s="235" t="s">
        <v>82</v>
      </c>
      <c r="AV105" s="13" t="s">
        <v>82</v>
      </c>
      <c r="AW105" s="13" t="s">
        <v>34</v>
      </c>
      <c r="AX105" s="13" t="s">
        <v>78</v>
      </c>
      <c r="AY105" s="235" t="s">
        <v>128</v>
      </c>
    </row>
    <row r="106" s="2" customFormat="1" ht="22.2" customHeight="1">
      <c r="A106" s="40"/>
      <c r="B106" s="41"/>
      <c r="C106" s="206" t="s">
        <v>88</v>
      </c>
      <c r="D106" s="206" t="s">
        <v>130</v>
      </c>
      <c r="E106" s="207" t="s">
        <v>158</v>
      </c>
      <c r="F106" s="208" t="s">
        <v>159</v>
      </c>
      <c r="G106" s="209" t="s">
        <v>133</v>
      </c>
      <c r="H106" s="210">
        <v>739</v>
      </c>
      <c r="I106" s="211"/>
      <c r="J106" s="212">
        <f>ROUND(I106*H106,2)</f>
        <v>0</v>
      </c>
      <c r="K106" s="208" t="s">
        <v>134</v>
      </c>
      <c r="L106" s="46"/>
      <c r="M106" s="213" t="s">
        <v>21</v>
      </c>
      <c r="N106" s="214" t="s">
        <v>44</v>
      </c>
      <c r="O106" s="86"/>
      <c r="P106" s="215">
        <f>O106*H106</f>
        <v>0</v>
      </c>
      <c r="Q106" s="215">
        <v>5.0000000000000002E-05</v>
      </c>
      <c r="R106" s="215">
        <f>Q106*H106</f>
        <v>0.036950000000000004</v>
      </c>
      <c r="S106" s="215">
        <v>0.11500000000000001</v>
      </c>
      <c r="T106" s="216">
        <f>S106*H106</f>
        <v>84.984999999999999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85</v>
      </c>
      <c r="AT106" s="217" t="s">
        <v>130</v>
      </c>
      <c r="AU106" s="217" t="s">
        <v>82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78</v>
      </c>
      <c r="BK106" s="218">
        <f>ROUND(I106*H106,2)</f>
        <v>0</v>
      </c>
      <c r="BL106" s="19" t="s">
        <v>85</v>
      </c>
      <c r="BM106" s="217" t="s">
        <v>160</v>
      </c>
    </row>
    <row r="107" s="2" customFormat="1">
      <c r="A107" s="40"/>
      <c r="B107" s="41"/>
      <c r="C107" s="42"/>
      <c r="D107" s="219" t="s">
        <v>136</v>
      </c>
      <c r="E107" s="42"/>
      <c r="F107" s="220" t="s">
        <v>161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136</v>
      </c>
      <c r="AU107" s="19" t="s">
        <v>82</v>
      </c>
    </row>
    <row r="108" s="13" customFormat="1">
      <c r="A108" s="13"/>
      <c r="B108" s="224"/>
      <c r="C108" s="225"/>
      <c r="D108" s="226" t="s">
        <v>138</v>
      </c>
      <c r="E108" s="227" t="s">
        <v>21</v>
      </c>
      <c r="F108" s="228" t="s">
        <v>162</v>
      </c>
      <c r="G108" s="225"/>
      <c r="H108" s="229">
        <v>739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138</v>
      </c>
      <c r="AU108" s="235" t="s">
        <v>82</v>
      </c>
      <c r="AV108" s="13" t="s">
        <v>82</v>
      </c>
      <c r="AW108" s="13" t="s">
        <v>34</v>
      </c>
      <c r="AX108" s="13" t="s">
        <v>73</v>
      </c>
      <c r="AY108" s="235" t="s">
        <v>128</v>
      </c>
    </row>
    <row r="109" s="14" customFormat="1">
      <c r="A109" s="14"/>
      <c r="B109" s="236"/>
      <c r="C109" s="237"/>
      <c r="D109" s="226" t="s">
        <v>138</v>
      </c>
      <c r="E109" s="238" t="s">
        <v>21</v>
      </c>
      <c r="F109" s="239" t="s">
        <v>146</v>
      </c>
      <c r="G109" s="237"/>
      <c r="H109" s="240">
        <v>739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138</v>
      </c>
      <c r="AU109" s="246" t="s">
        <v>82</v>
      </c>
      <c r="AV109" s="14" t="s">
        <v>85</v>
      </c>
      <c r="AW109" s="14" t="s">
        <v>34</v>
      </c>
      <c r="AX109" s="14" t="s">
        <v>78</v>
      </c>
      <c r="AY109" s="246" t="s">
        <v>128</v>
      </c>
    </row>
    <row r="110" s="2" customFormat="1" ht="22.2" customHeight="1">
      <c r="A110" s="40"/>
      <c r="B110" s="41"/>
      <c r="C110" s="206" t="s">
        <v>163</v>
      </c>
      <c r="D110" s="206" t="s">
        <v>130</v>
      </c>
      <c r="E110" s="207" t="s">
        <v>164</v>
      </c>
      <c r="F110" s="208" t="s">
        <v>165</v>
      </c>
      <c r="G110" s="209" t="s">
        <v>133</v>
      </c>
      <c r="H110" s="210">
        <v>2576</v>
      </c>
      <c r="I110" s="211"/>
      <c r="J110" s="212">
        <f>ROUND(I110*H110,2)</f>
        <v>0</v>
      </c>
      <c r="K110" s="208" t="s">
        <v>134</v>
      </c>
      <c r="L110" s="46"/>
      <c r="M110" s="213" t="s">
        <v>21</v>
      </c>
      <c r="N110" s="214" t="s">
        <v>44</v>
      </c>
      <c r="O110" s="86"/>
      <c r="P110" s="215">
        <f>O110*H110</f>
        <v>0</v>
      </c>
      <c r="Q110" s="215">
        <v>6.0000000000000002E-05</v>
      </c>
      <c r="R110" s="215">
        <f>Q110*H110</f>
        <v>0.15456</v>
      </c>
      <c r="S110" s="215">
        <v>0.11500000000000001</v>
      </c>
      <c r="T110" s="216">
        <f>S110*H110</f>
        <v>296.24000000000001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85</v>
      </c>
      <c r="AT110" s="217" t="s">
        <v>130</v>
      </c>
      <c r="AU110" s="217" t="s">
        <v>82</v>
      </c>
      <c r="AY110" s="19" t="s">
        <v>128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78</v>
      </c>
      <c r="BK110" s="218">
        <f>ROUND(I110*H110,2)</f>
        <v>0</v>
      </c>
      <c r="BL110" s="19" t="s">
        <v>85</v>
      </c>
      <c r="BM110" s="217" t="s">
        <v>166</v>
      </c>
    </row>
    <row r="111" s="2" customFormat="1">
      <c r="A111" s="40"/>
      <c r="B111" s="41"/>
      <c r="C111" s="42"/>
      <c r="D111" s="219" t="s">
        <v>136</v>
      </c>
      <c r="E111" s="42"/>
      <c r="F111" s="220" t="s">
        <v>167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136</v>
      </c>
      <c r="AU111" s="19" t="s">
        <v>82</v>
      </c>
    </row>
    <row r="112" s="13" customFormat="1">
      <c r="A112" s="13"/>
      <c r="B112" s="224"/>
      <c r="C112" s="225"/>
      <c r="D112" s="226" t="s">
        <v>138</v>
      </c>
      <c r="E112" s="227" t="s">
        <v>21</v>
      </c>
      <c r="F112" s="228" t="s">
        <v>168</v>
      </c>
      <c r="G112" s="225"/>
      <c r="H112" s="229">
        <v>2576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138</v>
      </c>
      <c r="AU112" s="235" t="s">
        <v>82</v>
      </c>
      <c r="AV112" s="13" t="s">
        <v>82</v>
      </c>
      <c r="AW112" s="13" t="s">
        <v>34</v>
      </c>
      <c r="AX112" s="13" t="s">
        <v>73</v>
      </c>
      <c r="AY112" s="235" t="s">
        <v>128</v>
      </c>
    </row>
    <row r="113" s="14" customFormat="1">
      <c r="A113" s="14"/>
      <c r="B113" s="236"/>
      <c r="C113" s="237"/>
      <c r="D113" s="226" t="s">
        <v>138</v>
      </c>
      <c r="E113" s="238" t="s">
        <v>21</v>
      </c>
      <c r="F113" s="239" t="s">
        <v>146</v>
      </c>
      <c r="G113" s="237"/>
      <c r="H113" s="240">
        <v>2576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138</v>
      </c>
      <c r="AU113" s="246" t="s">
        <v>82</v>
      </c>
      <c r="AV113" s="14" t="s">
        <v>85</v>
      </c>
      <c r="AW113" s="14" t="s">
        <v>34</v>
      </c>
      <c r="AX113" s="14" t="s">
        <v>78</v>
      </c>
      <c r="AY113" s="246" t="s">
        <v>128</v>
      </c>
    </row>
    <row r="114" s="2" customFormat="1" ht="22.2" customHeight="1">
      <c r="A114" s="40"/>
      <c r="B114" s="41"/>
      <c r="C114" s="206" t="s">
        <v>169</v>
      </c>
      <c r="D114" s="206" t="s">
        <v>130</v>
      </c>
      <c r="E114" s="207" t="s">
        <v>170</v>
      </c>
      <c r="F114" s="208" t="s">
        <v>171</v>
      </c>
      <c r="G114" s="209" t="s">
        <v>133</v>
      </c>
      <c r="H114" s="210">
        <v>1616</v>
      </c>
      <c r="I114" s="211"/>
      <c r="J114" s="212">
        <f>ROUND(I114*H114,2)</f>
        <v>0</v>
      </c>
      <c r="K114" s="208" t="s">
        <v>134</v>
      </c>
      <c r="L114" s="46"/>
      <c r="M114" s="213" t="s">
        <v>21</v>
      </c>
      <c r="N114" s="214" t="s">
        <v>44</v>
      </c>
      <c r="O114" s="86"/>
      <c r="P114" s="215">
        <f>O114*H114</f>
        <v>0</v>
      </c>
      <c r="Q114" s="215">
        <v>9.0000000000000006E-05</v>
      </c>
      <c r="R114" s="215">
        <f>Q114*H114</f>
        <v>0.14544000000000001</v>
      </c>
      <c r="S114" s="215">
        <v>0.23000000000000001</v>
      </c>
      <c r="T114" s="216">
        <f>S114*H114</f>
        <v>371.68000000000001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85</v>
      </c>
      <c r="AT114" s="217" t="s">
        <v>130</v>
      </c>
      <c r="AU114" s="217" t="s">
        <v>82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78</v>
      </c>
      <c r="BK114" s="218">
        <f>ROUND(I114*H114,2)</f>
        <v>0</v>
      </c>
      <c r="BL114" s="19" t="s">
        <v>85</v>
      </c>
      <c r="BM114" s="217" t="s">
        <v>172</v>
      </c>
    </row>
    <row r="115" s="2" customFormat="1">
      <c r="A115" s="40"/>
      <c r="B115" s="41"/>
      <c r="C115" s="42"/>
      <c r="D115" s="219" t="s">
        <v>136</v>
      </c>
      <c r="E115" s="42"/>
      <c r="F115" s="220" t="s">
        <v>173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136</v>
      </c>
      <c r="AU115" s="19" t="s">
        <v>82</v>
      </c>
    </row>
    <row r="116" s="13" customFormat="1">
      <c r="A116" s="13"/>
      <c r="B116" s="224"/>
      <c r="C116" s="225"/>
      <c r="D116" s="226" t="s">
        <v>138</v>
      </c>
      <c r="E116" s="227" t="s">
        <v>21</v>
      </c>
      <c r="F116" s="228" t="s">
        <v>174</v>
      </c>
      <c r="G116" s="225"/>
      <c r="H116" s="229">
        <v>1616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138</v>
      </c>
      <c r="AU116" s="235" t="s">
        <v>82</v>
      </c>
      <c r="AV116" s="13" t="s">
        <v>82</v>
      </c>
      <c r="AW116" s="13" t="s">
        <v>34</v>
      </c>
      <c r="AX116" s="13" t="s">
        <v>78</v>
      </c>
      <c r="AY116" s="235" t="s">
        <v>128</v>
      </c>
    </row>
    <row r="117" s="2" customFormat="1" ht="22.2" customHeight="1">
      <c r="A117" s="40"/>
      <c r="B117" s="41"/>
      <c r="C117" s="206" t="s">
        <v>175</v>
      </c>
      <c r="D117" s="206" t="s">
        <v>130</v>
      </c>
      <c r="E117" s="207" t="s">
        <v>176</v>
      </c>
      <c r="F117" s="208" t="s">
        <v>177</v>
      </c>
      <c r="G117" s="209" t="s">
        <v>178</v>
      </c>
      <c r="H117" s="210">
        <v>1368.46</v>
      </c>
      <c r="I117" s="211"/>
      <c r="J117" s="212">
        <f>ROUND(I117*H117,2)</f>
        <v>0</v>
      </c>
      <c r="K117" s="208" t="s">
        <v>134</v>
      </c>
      <c r="L117" s="46"/>
      <c r="M117" s="213" t="s">
        <v>21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85</v>
      </c>
      <c r="AT117" s="217" t="s">
        <v>130</v>
      </c>
      <c r="AU117" s="217" t="s">
        <v>82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78</v>
      </c>
      <c r="BK117" s="218">
        <f>ROUND(I117*H117,2)</f>
        <v>0</v>
      </c>
      <c r="BL117" s="19" t="s">
        <v>85</v>
      </c>
      <c r="BM117" s="217" t="s">
        <v>179</v>
      </c>
    </row>
    <row r="118" s="2" customFormat="1">
      <c r="A118" s="40"/>
      <c r="B118" s="41"/>
      <c r="C118" s="42"/>
      <c r="D118" s="219" t="s">
        <v>136</v>
      </c>
      <c r="E118" s="42"/>
      <c r="F118" s="220" t="s">
        <v>180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136</v>
      </c>
      <c r="AU118" s="19" t="s">
        <v>82</v>
      </c>
    </row>
    <row r="119" s="13" customFormat="1">
      <c r="A119" s="13"/>
      <c r="B119" s="224"/>
      <c r="C119" s="225"/>
      <c r="D119" s="226" t="s">
        <v>138</v>
      </c>
      <c r="E119" s="227" t="s">
        <v>21</v>
      </c>
      <c r="F119" s="228" t="s">
        <v>181</v>
      </c>
      <c r="G119" s="225"/>
      <c r="H119" s="229">
        <v>1368.46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138</v>
      </c>
      <c r="AU119" s="235" t="s">
        <v>82</v>
      </c>
      <c r="AV119" s="13" t="s">
        <v>82</v>
      </c>
      <c r="AW119" s="13" t="s">
        <v>34</v>
      </c>
      <c r="AX119" s="13" t="s">
        <v>78</v>
      </c>
      <c r="AY119" s="235" t="s">
        <v>128</v>
      </c>
    </row>
    <row r="120" s="2" customFormat="1" ht="22.2" customHeight="1">
      <c r="A120" s="40"/>
      <c r="B120" s="41"/>
      <c r="C120" s="206" t="s">
        <v>182</v>
      </c>
      <c r="D120" s="206" t="s">
        <v>130</v>
      </c>
      <c r="E120" s="207" t="s">
        <v>183</v>
      </c>
      <c r="F120" s="208" t="s">
        <v>184</v>
      </c>
      <c r="G120" s="209" t="s">
        <v>178</v>
      </c>
      <c r="H120" s="210">
        <v>971.75999999999999</v>
      </c>
      <c r="I120" s="211"/>
      <c r="J120" s="212">
        <f>ROUND(I120*H120,2)</f>
        <v>0</v>
      </c>
      <c r="K120" s="208" t="s">
        <v>134</v>
      </c>
      <c r="L120" s="46"/>
      <c r="M120" s="213" t="s">
        <v>21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85</v>
      </c>
      <c r="AT120" s="217" t="s">
        <v>130</v>
      </c>
      <c r="AU120" s="217" t="s">
        <v>82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78</v>
      </c>
      <c r="BK120" s="218">
        <f>ROUND(I120*H120,2)</f>
        <v>0</v>
      </c>
      <c r="BL120" s="19" t="s">
        <v>85</v>
      </c>
      <c r="BM120" s="217" t="s">
        <v>185</v>
      </c>
    </row>
    <row r="121" s="2" customFormat="1">
      <c r="A121" s="40"/>
      <c r="B121" s="41"/>
      <c r="C121" s="42"/>
      <c r="D121" s="219" t="s">
        <v>136</v>
      </c>
      <c r="E121" s="42"/>
      <c r="F121" s="220" t="s">
        <v>186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4"/>
      <c r="C122" s="225"/>
      <c r="D122" s="226" t="s">
        <v>138</v>
      </c>
      <c r="E122" s="227" t="s">
        <v>21</v>
      </c>
      <c r="F122" s="228" t="s">
        <v>187</v>
      </c>
      <c r="G122" s="225"/>
      <c r="H122" s="229">
        <v>971.75999999999999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138</v>
      </c>
      <c r="AU122" s="235" t="s">
        <v>82</v>
      </c>
      <c r="AV122" s="13" t="s">
        <v>82</v>
      </c>
      <c r="AW122" s="13" t="s">
        <v>34</v>
      </c>
      <c r="AX122" s="13" t="s">
        <v>73</v>
      </c>
      <c r="AY122" s="235" t="s">
        <v>128</v>
      </c>
    </row>
    <row r="123" s="14" customFormat="1">
      <c r="A123" s="14"/>
      <c r="B123" s="236"/>
      <c r="C123" s="237"/>
      <c r="D123" s="226" t="s">
        <v>138</v>
      </c>
      <c r="E123" s="238" t="s">
        <v>21</v>
      </c>
      <c r="F123" s="239" t="s">
        <v>146</v>
      </c>
      <c r="G123" s="237"/>
      <c r="H123" s="240">
        <v>971.75999999999999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138</v>
      </c>
      <c r="AU123" s="246" t="s">
        <v>82</v>
      </c>
      <c r="AV123" s="14" t="s">
        <v>85</v>
      </c>
      <c r="AW123" s="14" t="s">
        <v>34</v>
      </c>
      <c r="AX123" s="14" t="s">
        <v>78</v>
      </c>
      <c r="AY123" s="246" t="s">
        <v>128</v>
      </c>
    </row>
    <row r="124" s="2" customFormat="1" ht="22.2" customHeight="1">
      <c r="A124" s="40"/>
      <c r="B124" s="41"/>
      <c r="C124" s="206" t="s">
        <v>188</v>
      </c>
      <c r="D124" s="206" t="s">
        <v>130</v>
      </c>
      <c r="E124" s="207" t="s">
        <v>189</v>
      </c>
      <c r="F124" s="208" t="s">
        <v>190</v>
      </c>
      <c r="G124" s="209" t="s">
        <v>191</v>
      </c>
      <c r="H124" s="210">
        <v>1</v>
      </c>
      <c r="I124" s="211"/>
      <c r="J124" s="212">
        <f>ROUND(I124*H124,2)</f>
        <v>0</v>
      </c>
      <c r="K124" s="208" t="s">
        <v>21</v>
      </c>
      <c r="L124" s="46"/>
      <c r="M124" s="213" t="s">
        <v>21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85</v>
      </c>
      <c r="AT124" s="217" t="s">
        <v>130</v>
      </c>
      <c r="AU124" s="217" t="s">
        <v>82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78</v>
      </c>
      <c r="BK124" s="218">
        <f>ROUND(I124*H124,2)</f>
        <v>0</v>
      </c>
      <c r="BL124" s="19" t="s">
        <v>85</v>
      </c>
      <c r="BM124" s="217" t="s">
        <v>192</v>
      </c>
    </row>
    <row r="125" s="13" customFormat="1">
      <c r="A125" s="13"/>
      <c r="B125" s="224"/>
      <c r="C125" s="225"/>
      <c r="D125" s="226" t="s">
        <v>138</v>
      </c>
      <c r="E125" s="227" t="s">
        <v>21</v>
      </c>
      <c r="F125" s="228" t="s">
        <v>78</v>
      </c>
      <c r="G125" s="225"/>
      <c r="H125" s="229">
        <v>1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138</v>
      </c>
      <c r="AU125" s="235" t="s">
        <v>82</v>
      </c>
      <c r="AV125" s="13" t="s">
        <v>82</v>
      </c>
      <c r="AW125" s="13" t="s">
        <v>34</v>
      </c>
      <c r="AX125" s="13" t="s">
        <v>78</v>
      </c>
      <c r="AY125" s="235" t="s">
        <v>128</v>
      </c>
    </row>
    <row r="126" s="2" customFormat="1" ht="22.2" customHeight="1">
      <c r="A126" s="40"/>
      <c r="B126" s="41"/>
      <c r="C126" s="206" t="s">
        <v>193</v>
      </c>
      <c r="D126" s="206" t="s">
        <v>130</v>
      </c>
      <c r="E126" s="207" t="s">
        <v>194</v>
      </c>
      <c r="F126" s="208" t="s">
        <v>195</v>
      </c>
      <c r="G126" s="209" t="s">
        <v>178</v>
      </c>
      <c r="H126" s="210">
        <v>29.16</v>
      </c>
      <c r="I126" s="211"/>
      <c r="J126" s="212">
        <f>ROUND(I126*H126,2)</f>
        <v>0</v>
      </c>
      <c r="K126" s="208" t="s">
        <v>134</v>
      </c>
      <c r="L126" s="46"/>
      <c r="M126" s="213" t="s">
        <v>21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85</v>
      </c>
      <c r="AT126" s="217" t="s">
        <v>130</v>
      </c>
      <c r="AU126" s="217" t="s">
        <v>82</v>
      </c>
      <c r="AY126" s="19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78</v>
      </c>
      <c r="BK126" s="218">
        <f>ROUND(I126*H126,2)</f>
        <v>0</v>
      </c>
      <c r="BL126" s="19" t="s">
        <v>85</v>
      </c>
      <c r="BM126" s="217" t="s">
        <v>196</v>
      </c>
    </row>
    <row r="127" s="2" customFormat="1">
      <c r="A127" s="40"/>
      <c r="B127" s="41"/>
      <c r="C127" s="42"/>
      <c r="D127" s="219" t="s">
        <v>136</v>
      </c>
      <c r="E127" s="42"/>
      <c r="F127" s="220" t="s">
        <v>197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136</v>
      </c>
      <c r="AU127" s="19" t="s">
        <v>82</v>
      </c>
    </row>
    <row r="128" s="2" customFormat="1">
      <c r="A128" s="40"/>
      <c r="B128" s="41"/>
      <c r="C128" s="42"/>
      <c r="D128" s="226" t="s">
        <v>198</v>
      </c>
      <c r="E128" s="42"/>
      <c r="F128" s="247" t="s">
        <v>199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198</v>
      </c>
      <c r="AU128" s="19" t="s">
        <v>82</v>
      </c>
    </row>
    <row r="129" s="13" customFormat="1">
      <c r="A129" s="13"/>
      <c r="B129" s="224"/>
      <c r="C129" s="225"/>
      <c r="D129" s="226" t="s">
        <v>138</v>
      </c>
      <c r="E129" s="227" t="s">
        <v>21</v>
      </c>
      <c r="F129" s="228" t="s">
        <v>200</v>
      </c>
      <c r="G129" s="225"/>
      <c r="H129" s="229">
        <v>29.16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138</v>
      </c>
      <c r="AU129" s="235" t="s">
        <v>82</v>
      </c>
      <c r="AV129" s="13" t="s">
        <v>82</v>
      </c>
      <c r="AW129" s="13" t="s">
        <v>34</v>
      </c>
      <c r="AX129" s="13" t="s">
        <v>73</v>
      </c>
      <c r="AY129" s="235" t="s">
        <v>128</v>
      </c>
    </row>
    <row r="130" s="14" customFormat="1">
      <c r="A130" s="14"/>
      <c r="B130" s="236"/>
      <c r="C130" s="237"/>
      <c r="D130" s="226" t="s">
        <v>138</v>
      </c>
      <c r="E130" s="238" t="s">
        <v>21</v>
      </c>
      <c r="F130" s="239" t="s">
        <v>146</v>
      </c>
      <c r="G130" s="237"/>
      <c r="H130" s="240">
        <v>29.16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138</v>
      </c>
      <c r="AU130" s="246" t="s">
        <v>82</v>
      </c>
      <c r="AV130" s="14" t="s">
        <v>85</v>
      </c>
      <c r="AW130" s="14" t="s">
        <v>34</v>
      </c>
      <c r="AX130" s="14" t="s">
        <v>78</v>
      </c>
      <c r="AY130" s="246" t="s">
        <v>128</v>
      </c>
    </row>
    <row r="131" s="2" customFormat="1" ht="22.2" customHeight="1">
      <c r="A131" s="40"/>
      <c r="B131" s="41"/>
      <c r="C131" s="206" t="s">
        <v>201</v>
      </c>
      <c r="D131" s="206" t="s">
        <v>130</v>
      </c>
      <c r="E131" s="207" t="s">
        <v>202</v>
      </c>
      <c r="F131" s="208" t="s">
        <v>203</v>
      </c>
      <c r="G131" s="209" t="s">
        <v>178</v>
      </c>
      <c r="H131" s="210">
        <v>10.560000000000001</v>
      </c>
      <c r="I131" s="211"/>
      <c r="J131" s="212">
        <f>ROUND(I131*H131,2)</f>
        <v>0</v>
      </c>
      <c r="K131" s="208" t="s">
        <v>134</v>
      </c>
      <c r="L131" s="46"/>
      <c r="M131" s="213" t="s">
        <v>21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85</v>
      </c>
      <c r="AT131" s="217" t="s">
        <v>130</v>
      </c>
      <c r="AU131" s="217" t="s">
        <v>82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78</v>
      </c>
      <c r="BK131" s="218">
        <f>ROUND(I131*H131,2)</f>
        <v>0</v>
      </c>
      <c r="BL131" s="19" t="s">
        <v>85</v>
      </c>
      <c r="BM131" s="217" t="s">
        <v>204</v>
      </c>
    </row>
    <row r="132" s="2" customFormat="1">
      <c r="A132" s="40"/>
      <c r="B132" s="41"/>
      <c r="C132" s="42"/>
      <c r="D132" s="219" t="s">
        <v>136</v>
      </c>
      <c r="E132" s="42"/>
      <c r="F132" s="220" t="s">
        <v>205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136</v>
      </c>
      <c r="AU132" s="19" t="s">
        <v>82</v>
      </c>
    </row>
    <row r="133" s="13" customFormat="1">
      <c r="A133" s="13"/>
      <c r="B133" s="224"/>
      <c r="C133" s="225"/>
      <c r="D133" s="226" t="s">
        <v>138</v>
      </c>
      <c r="E133" s="227" t="s">
        <v>21</v>
      </c>
      <c r="F133" s="228" t="s">
        <v>206</v>
      </c>
      <c r="G133" s="225"/>
      <c r="H133" s="229">
        <v>10.560000000000001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138</v>
      </c>
      <c r="AU133" s="235" t="s">
        <v>82</v>
      </c>
      <c r="AV133" s="13" t="s">
        <v>82</v>
      </c>
      <c r="AW133" s="13" t="s">
        <v>34</v>
      </c>
      <c r="AX133" s="13" t="s">
        <v>78</v>
      </c>
      <c r="AY133" s="235" t="s">
        <v>128</v>
      </c>
    </row>
    <row r="134" s="2" customFormat="1" ht="30" customHeight="1">
      <c r="A134" s="40"/>
      <c r="B134" s="41"/>
      <c r="C134" s="206" t="s">
        <v>207</v>
      </c>
      <c r="D134" s="206" t="s">
        <v>130</v>
      </c>
      <c r="E134" s="207" t="s">
        <v>208</v>
      </c>
      <c r="F134" s="208" t="s">
        <v>209</v>
      </c>
      <c r="G134" s="209" t="s">
        <v>178</v>
      </c>
      <c r="H134" s="210">
        <v>6</v>
      </c>
      <c r="I134" s="211"/>
      <c r="J134" s="212">
        <f>ROUND(I134*H134,2)</f>
        <v>0</v>
      </c>
      <c r="K134" s="208" t="s">
        <v>134</v>
      </c>
      <c r="L134" s="46"/>
      <c r="M134" s="213" t="s">
        <v>21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85</v>
      </c>
      <c r="AT134" s="217" t="s">
        <v>130</v>
      </c>
      <c r="AU134" s="217" t="s">
        <v>82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78</v>
      </c>
      <c r="BK134" s="218">
        <f>ROUND(I134*H134,2)</f>
        <v>0</v>
      </c>
      <c r="BL134" s="19" t="s">
        <v>85</v>
      </c>
      <c r="BM134" s="217" t="s">
        <v>210</v>
      </c>
    </row>
    <row r="135" s="2" customFormat="1">
      <c r="A135" s="40"/>
      <c r="B135" s="41"/>
      <c r="C135" s="42"/>
      <c r="D135" s="219" t="s">
        <v>136</v>
      </c>
      <c r="E135" s="42"/>
      <c r="F135" s="220" t="s">
        <v>211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13" customFormat="1">
      <c r="A136" s="13"/>
      <c r="B136" s="224"/>
      <c r="C136" s="225"/>
      <c r="D136" s="226" t="s">
        <v>138</v>
      </c>
      <c r="E136" s="227" t="s">
        <v>21</v>
      </c>
      <c r="F136" s="228" t="s">
        <v>212</v>
      </c>
      <c r="G136" s="225"/>
      <c r="H136" s="229">
        <v>6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138</v>
      </c>
      <c r="AU136" s="235" t="s">
        <v>82</v>
      </c>
      <c r="AV136" s="13" t="s">
        <v>82</v>
      </c>
      <c r="AW136" s="13" t="s">
        <v>34</v>
      </c>
      <c r="AX136" s="13" t="s">
        <v>73</v>
      </c>
      <c r="AY136" s="235" t="s">
        <v>128</v>
      </c>
    </row>
    <row r="137" s="14" customFormat="1">
      <c r="A137" s="14"/>
      <c r="B137" s="236"/>
      <c r="C137" s="237"/>
      <c r="D137" s="226" t="s">
        <v>138</v>
      </c>
      <c r="E137" s="238" t="s">
        <v>21</v>
      </c>
      <c r="F137" s="239" t="s">
        <v>146</v>
      </c>
      <c r="G137" s="237"/>
      <c r="H137" s="240">
        <v>6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138</v>
      </c>
      <c r="AU137" s="246" t="s">
        <v>82</v>
      </c>
      <c r="AV137" s="14" t="s">
        <v>85</v>
      </c>
      <c r="AW137" s="14" t="s">
        <v>34</v>
      </c>
      <c r="AX137" s="14" t="s">
        <v>78</v>
      </c>
      <c r="AY137" s="246" t="s">
        <v>128</v>
      </c>
    </row>
    <row r="138" s="2" customFormat="1" ht="30" customHeight="1">
      <c r="A138" s="40"/>
      <c r="B138" s="41"/>
      <c r="C138" s="206" t="s">
        <v>213</v>
      </c>
      <c r="D138" s="206" t="s">
        <v>130</v>
      </c>
      <c r="E138" s="207" t="s">
        <v>214</v>
      </c>
      <c r="F138" s="208" t="s">
        <v>215</v>
      </c>
      <c r="G138" s="209" t="s">
        <v>178</v>
      </c>
      <c r="H138" s="210">
        <v>1374.48</v>
      </c>
      <c r="I138" s="211"/>
      <c r="J138" s="212">
        <f>ROUND(I138*H138,2)</f>
        <v>0</v>
      </c>
      <c r="K138" s="208" t="s">
        <v>134</v>
      </c>
      <c r="L138" s="46"/>
      <c r="M138" s="213" t="s">
        <v>21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85</v>
      </c>
      <c r="AT138" s="217" t="s">
        <v>130</v>
      </c>
      <c r="AU138" s="217" t="s">
        <v>82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78</v>
      </c>
      <c r="BK138" s="218">
        <f>ROUND(I138*H138,2)</f>
        <v>0</v>
      </c>
      <c r="BL138" s="19" t="s">
        <v>85</v>
      </c>
      <c r="BM138" s="217" t="s">
        <v>216</v>
      </c>
    </row>
    <row r="139" s="2" customFormat="1">
      <c r="A139" s="40"/>
      <c r="B139" s="41"/>
      <c r="C139" s="42"/>
      <c r="D139" s="219" t="s">
        <v>136</v>
      </c>
      <c r="E139" s="42"/>
      <c r="F139" s="220" t="s">
        <v>217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136</v>
      </c>
      <c r="AU139" s="19" t="s">
        <v>82</v>
      </c>
    </row>
    <row r="140" s="13" customFormat="1">
      <c r="A140" s="13"/>
      <c r="B140" s="224"/>
      <c r="C140" s="225"/>
      <c r="D140" s="226" t="s">
        <v>138</v>
      </c>
      <c r="E140" s="227" t="s">
        <v>21</v>
      </c>
      <c r="F140" s="228" t="s">
        <v>181</v>
      </c>
      <c r="G140" s="225"/>
      <c r="H140" s="229">
        <v>1368.46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138</v>
      </c>
      <c r="AU140" s="235" t="s">
        <v>82</v>
      </c>
      <c r="AV140" s="13" t="s">
        <v>82</v>
      </c>
      <c r="AW140" s="13" t="s">
        <v>34</v>
      </c>
      <c r="AX140" s="13" t="s">
        <v>73</v>
      </c>
      <c r="AY140" s="235" t="s">
        <v>128</v>
      </c>
    </row>
    <row r="141" s="13" customFormat="1">
      <c r="A141" s="13"/>
      <c r="B141" s="224"/>
      <c r="C141" s="225"/>
      <c r="D141" s="226" t="s">
        <v>138</v>
      </c>
      <c r="E141" s="227" t="s">
        <v>21</v>
      </c>
      <c r="F141" s="228" t="s">
        <v>218</v>
      </c>
      <c r="G141" s="225"/>
      <c r="H141" s="229">
        <v>-3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138</v>
      </c>
      <c r="AU141" s="235" t="s">
        <v>82</v>
      </c>
      <c r="AV141" s="13" t="s">
        <v>82</v>
      </c>
      <c r="AW141" s="13" t="s">
        <v>34</v>
      </c>
      <c r="AX141" s="13" t="s">
        <v>73</v>
      </c>
      <c r="AY141" s="235" t="s">
        <v>128</v>
      </c>
    </row>
    <row r="142" s="15" customFormat="1">
      <c r="A142" s="15"/>
      <c r="B142" s="248"/>
      <c r="C142" s="249"/>
      <c r="D142" s="226" t="s">
        <v>138</v>
      </c>
      <c r="E142" s="250" t="s">
        <v>21</v>
      </c>
      <c r="F142" s="251" t="s">
        <v>219</v>
      </c>
      <c r="G142" s="249"/>
      <c r="H142" s="252">
        <v>1365.46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138</v>
      </c>
      <c r="AU142" s="258" t="s">
        <v>82</v>
      </c>
      <c r="AV142" s="15" t="s">
        <v>147</v>
      </c>
      <c r="AW142" s="15" t="s">
        <v>34</v>
      </c>
      <c r="AX142" s="15" t="s">
        <v>73</v>
      </c>
      <c r="AY142" s="258" t="s">
        <v>128</v>
      </c>
    </row>
    <row r="143" s="13" customFormat="1">
      <c r="A143" s="13"/>
      <c r="B143" s="224"/>
      <c r="C143" s="225"/>
      <c r="D143" s="226" t="s">
        <v>138</v>
      </c>
      <c r="E143" s="227" t="s">
        <v>21</v>
      </c>
      <c r="F143" s="228" t="s">
        <v>220</v>
      </c>
      <c r="G143" s="225"/>
      <c r="H143" s="229">
        <v>0.73899999999999999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138</v>
      </c>
      <c r="AU143" s="235" t="s">
        <v>82</v>
      </c>
      <c r="AV143" s="13" t="s">
        <v>82</v>
      </c>
      <c r="AW143" s="13" t="s">
        <v>34</v>
      </c>
      <c r="AX143" s="13" t="s">
        <v>73</v>
      </c>
      <c r="AY143" s="235" t="s">
        <v>128</v>
      </c>
    </row>
    <row r="144" s="13" customFormat="1">
      <c r="A144" s="13"/>
      <c r="B144" s="224"/>
      <c r="C144" s="225"/>
      <c r="D144" s="226" t="s">
        <v>138</v>
      </c>
      <c r="E144" s="227" t="s">
        <v>21</v>
      </c>
      <c r="F144" s="228" t="s">
        <v>221</v>
      </c>
      <c r="G144" s="225"/>
      <c r="H144" s="229">
        <v>8.2799999999999994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138</v>
      </c>
      <c r="AU144" s="235" t="s">
        <v>82</v>
      </c>
      <c r="AV144" s="13" t="s">
        <v>82</v>
      </c>
      <c r="AW144" s="13" t="s">
        <v>34</v>
      </c>
      <c r="AX144" s="13" t="s">
        <v>73</v>
      </c>
      <c r="AY144" s="235" t="s">
        <v>128</v>
      </c>
    </row>
    <row r="145" s="15" customFormat="1">
      <c r="A145" s="15"/>
      <c r="B145" s="248"/>
      <c r="C145" s="249"/>
      <c r="D145" s="226" t="s">
        <v>138</v>
      </c>
      <c r="E145" s="250" t="s">
        <v>21</v>
      </c>
      <c r="F145" s="251" t="s">
        <v>219</v>
      </c>
      <c r="G145" s="249"/>
      <c r="H145" s="252">
        <v>9.0190000000000001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138</v>
      </c>
      <c r="AU145" s="258" t="s">
        <v>82</v>
      </c>
      <c r="AV145" s="15" t="s">
        <v>147</v>
      </c>
      <c r="AW145" s="15" t="s">
        <v>34</v>
      </c>
      <c r="AX145" s="15" t="s">
        <v>73</v>
      </c>
      <c r="AY145" s="258" t="s">
        <v>128</v>
      </c>
    </row>
    <row r="146" s="14" customFormat="1">
      <c r="A146" s="14"/>
      <c r="B146" s="236"/>
      <c r="C146" s="237"/>
      <c r="D146" s="226" t="s">
        <v>138</v>
      </c>
      <c r="E146" s="238" t="s">
        <v>21</v>
      </c>
      <c r="F146" s="239" t="s">
        <v>146</v>
      </c>
      <c r="G146" s="237"/>
      <c r="H146" s="240">
        <v>1374.479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138</v>
      </c>
      <c r="AU146" s="246" t="s">
        <v>82</v>
      </c>
      <c r="AV146" s="14" t="s">
        <v>85</v>
      </c>
      <c r="AW146" s="14" t="s">
        <v>34</v>
      </c>
      <c r="AX146" s="14" t="s">
        <v>73</v>
      </c>
      <c r="AY146" s="246" t="s">
        <v>128</v>
      </c>
    </row>
    <row r="147" s="13" customFormat="1">
      <c r="A147" s="13"/>
      <c r="B147" s="224"/>
      <c r="C147" s="225"/>
      <c r="D147" s="226" t="s">
        <v>138</v>
      </c>
      <c r="E147" s="227" t="s">
        <v>21</v>
      </c>
      <c r="F147" s="228" t="s">
        <v>222</v>
      </c>
      <c r="G147" s="225"/>
      <c r="H147" s="229">
        <v>1374.48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138</v>
      </c>
      <c r="AU147" s="235" t="s">
        <v>82</v>
      </c>
      <c r="AV147" s="13" t="s">
        <v>82</v>
      </c>
      <c r="AW147" s="13" t="s">
        <v>34</v>
      </c>
      <c r="AX147" s="13" t="s">
        <v>78</v>
      </c>
      <c r="AY147" s="235" t="s">
        <v>128</v>
      </c>
    </row>
    <row r="148" s="2" customFormat="1" ht="34.8" customHeight="1">
      <c r="A148" s="40"/>
      <c r="B148" s="41"/>
      <c r="C148" s="206" t="s">
        <v>8</v>
      </c>
      <c r="D148" s="206" t="s">
        <v>130</v>
      </c>
      <c r="E148" s="207" t="s">
        <v>223</v>
      </c>
      <c r="F148" s="208" t="s">
        <v>224</v>
      </c>
      <c r="G148" s="209" t="s">
        <v>178</v>
      </c>
      <c r="H148" s="210">
        <v>6872.3999999999996</v>
      </c>
      <c r="I148" s="211"/>
      <c r="J148" s="212">
        <f>ROUND(I148*H148,2)</f>
        <v>0</v>
      </c>
      <c r="K148" s="208" t="s">
        <v>134</v>
      </c>
      <c r="L148" s="46"/>
      <c r="M148" s="213" t="s">
        <v>21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85</v>
      </c>
      <c r="AT148" s="217" t="s">
        <v>130</v>
      </c>
      <c r="AU148" s="217" t="s">
        <v>82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78</v>
      </c>
      <c r="BK148" s="218">
        <f>ROUND(I148*H148,2)</f>
        <v>0</v>
      </c>
      <c r="BL148" s="19" t="s">
        <v>85</v>
      </c>
      <c r="BM148" s="217" t="s">
        <v>225</v>
      </c>
    </row>
    <row r="149" s="2" customFormat="1">
      <c r="A149" s="40"/>
      <c r="B149" s="41"/>
      <c r="C149" s="42"/>
      <c r="D149" s="219" t="s">
        <v>136</v>
      </c>
      <c r="E149" s="42"/>
      <c r="F149" s="220" t="s">
        <v>226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82</v>
      </c>
    </row>
    <row r="150" s="13" customFormat="1">
      <c r="A150" s="13"/>
      <c r="B150" s="224"/>
      <c r="C150" s="225"/>
      <c r="D150" s="226" t="s">
        <v>138</v>
      </c>
      <c r="E150" s="227" t="s">
        <v>21</v>
      </c>
      <c r="F150" s="228" t="s">
        <v>227</v>
      </c>
      <c r="G150" s="225"/>
      <c r="H150" s="229">
        <v>6872.3999999999996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138</v>
      </c>
      <c r="AU150" s="235" t="s">
        <v>82</v>
      </c>
      <c r="AV150" s="13" t="s">
        <v>82</v>
      </c>
      <c r="AW150" s="13" t="s">
        <v>34</v>
      </c>
      <c r="AX150" s="13" t="s">
        <v>78</v>
      </c>
      <c r="AY150" s="235" t="s">
        <v>128</v>
      </c>
    </row>
    <row r="151" s="2" customFormat="1" ht="30" customHeight="1">
      <c r="A151" s="40"/>
      <c r="B151" s="41"/>
      <c r="C151" s="206" t="s">
        <v>228</v>
      </c>
      <c r="D151" s="206" t="s">
        <v>130</v>
      </c>
      <c r="E151" s="207" t="s">
        <v>229</v>
      </c>
      <c r="F151" s="208" t="s">
        <v>230</v>
      </c>
      <c r="G151" s="209" t="s">
        <v>178</v>
      </c>
      <c r="H151" s="210">
        <v>1011.48</v>
      </c>
      <c r="I151" s="211"/>
      <c r="J151" s="212">
        <f>ROUND(I151*H151,2)</f>
        <v>0</v>
      </c>
      <c r="K151" s="208" t="s">
        <v>134</v>
      </c>
      <c r="L151" s="46"/>
      <c r="M151" s="213" t="s">
        <v>21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85</v>
      </c>
      <c r="AT151" s="217" t="s">
        <v>130</v>
      </c>
      <c r="AU151" s="217" t="s">
        <v>82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78</v>
      </c>
      <c r="BK151" s="218">
        <f>ROUND(I151*H151,2)</f>
        <v>0</v>
      </c>
      <c r="BL151" s="19" t="s">
        <v>85</v>
      </c>
      <c r="BM151" s="217" t="s">
        <v>231</v>
      </c>
    </row>
    <row r="152" s="2" customFormat="1">
      <c r="A152" s="40"/>
      <c r="B152" s="41"/>
      <c r="C152" s="42"/>
      <c r="D152" s="219" t="s">
        <v>136</v>
      </c>
      <c r="E152" s="42"/>
      <c r="F152" s="220" t="s">
        <v>232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82</v>
      </c>
    </row>
    <row r="153" s="13" customFormat="1">
      <c r="A153" s="13"/>
      <c r="B153" s="224"/>
      <c r="C153" s="225"/>
      <c r="D153" s="226" t="s">
        <v>138</v>
      </c>
      <c r="E153" s="227" t="s">
        <v>21</v>
      </c>
      <c r="F153" s="228" t="s">
        <v>233</v>
      </c>
      <c r="G153" s="225"/>
      <c r="H153" s="229">
        <v>982.32000000000005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138</v>
      </c>
      <c r="AU153" s="235" t="s">
        <v>82</v>
      </c>
      <c r="AV153" s="13" t="s">
        <v>82</v>
      </c>
      <c r="AW153" s="13" t="s">
        <v>34</v>
      </c>
      <c r="AX153" s="13" t="s">
        <v>73</v>
      </c>
      <c r="AY153" s="235" t="s">
        <v>128</v>
      </c>
    </row>
    <row r="154" s="13" customFormat="1">
      <c r="A154" s="13"/>
      <c r="B154" s="224"/>
      <c r="C154" s="225"/>
      <c r="D154" s="226" t="s">
        <v>138</v>
      </c>
      <c r="E154" s="227" t="s">
        <v>21</v>
      </c>
      <c r="F154" s="228" t="s">
        <v>234</v>
      </c>
      <c r="G154" s="225"/>
      <c r="H154" s="229">
        <v>29.16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138</v>
      </c>
      <c r="AU154" s="235" t="s">
        <v>82</v>
      </c>
      <c r="AV154" s="13" t="s">
        <v>82</v>
      </c>
      <c r="AW154" s="13" t="s">
        <v>34</v>
      </c>
      <c r="AX154" s="13" t="s">
        <v>73</v>
      </c>
      <c r="AY154" s="235" t="s">
        <v>128</v>
      </c>
    </row>
    <row r="155" s="14" customFormat="1">
      <c r="A155" s="14"/>
      <c r="B155" s="236"/>
      <c r="C155" s="237"/>
      <c r="D155" s="226" t="s">
        <v>138</v>
      </c>
      <c r="E155" s="238" t="s">
        <v>21</v>
      </c>
      <c r="F155" s="239" t="s">
        <v>146</v>
      </c>
      <c r="G155" s="237"/>
      <c r="H155" s="240">
        <v>1011.48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138</v>
      </c>
      <c r="AU155" s="246" t="s">
        <v>82</v>
      </c>
      <c r="AV155" s="14" t="s">
        <v>85</v>
      </c>
      <c r="AW155" s="14" t="s">
        <v>34</v>
      </c>
      <c r="AX155" s="14" t="s">
        <v>78</v>
      </c>
      <c r="AY155" s="246" t="s">
        <v>128</v>
      </c>
    </row>
    <row r="156" s="2" customFormat="1" ht="34.8" customHeight="1">
      <c r="A156" s="40"/>
      <c r="B156" s="41"/>
      <c r="C156" s="206" t="s">
        <v>235</v>
      </c>
      <c r="D156" s="206" t="s">
        <v>130</v>
      </c>
      <c r="E156" s="207" t="s">
        <v>236</v>
      </c>
      <c r="F156" s="208" t="s">
        <v>237</v>
      </c>
      <c r="G156" s="209" t="s">
        <v>178</v>
      </c>
      <c r="H156" s="210">
        <v>5057.3999999999996</v>
      </c>
      <c r="I156" s="211"/>
      <c r="J156" s="212">
        <f>ROUND(I156*H156,2)</f>
        <v>0</v>
      </c>
      <c r="K156" s="208" t="s">
        <v>134</v>
      </c>
      <c r="L156" s="46"/>
      <c r="M156" s="213" t="s">
        <v>21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85</v>
      </c>
      <c r="AT156" s="217" t="s">
        <v>130</v>
      </c>
      <c r="AU156" s="217" t="s">
        <v>82</v>
      </c>
      <c r="AY156" s="19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78</v>
      </c>
      <c r="BK156" s="218">
        <f>ROUND(I156*H156,2)</f>
        <v>0</v>
      </c>
      <c r="BL156" s="19" t="s">
        <v>85</v>
      </c>
      <c r="BM156" s="217" t="s">
        <v>238</v>
      </c>
    </row>
    <row r="157" s="2" customFormat="1">
      <c r="A157" s="40"/>
      <c r="B157" s="41"/>
      <c r="C157" s="42"/>
      <c r="D157" s="219" t="s">
        <v>136</v>
      </c>
      <c r="E157" s="42"/>
      <c r="F157" s="220" t="s">
        <v>239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136</v>
      </c>
      <c r="AU157" s="19" t="s">
        <v>82</v>
      </c>
    </row>
    <row r="158" s="13" customFormat="1">
      <c r="A158" s="13"/>
      <c r="B158" s="224"/>
      <c r="C158" s="225"/>
      <c r="D158" s="226" t="s">
        <v>138</v>
      </c>
      <c r="E158" s="227" t="s">
        <v>21</v>
      </c>
      <c r="F158" s="228" t="s">
        <v>240</v>
      </c>
      <c r="G158" s="225"/>
      <c r="H158" s="229">
        <v>5057.3999999999996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138</v>
      </c>
      <c r="AU158" s="235" t="s">
        <v>82</v>
      </c>
      <c r="AV158" s="13" t="s">
        <v>82</v>
      </c>
      <c r="AW158" s="13" t="s">
        <v>34</v>
      </c>
      <c r="AX158" s="13" t="s">
        <v>73</v>
      </c>
      <c r="AY158" s="235" t="s">
        <v>128</v>
      </c>
    </row>
    <row r="159" s="14" customFormat="1">
      <c r="A159" s="14"/>
      <c r="B159" s="236"/>
      <c r="C159" s="237"/>
      <c r="D159" s="226" t="s">
        <v>138</v>
      </c>
      <c r="E159" s="238" t="s">
        <v>21</v>
      </c>
      <c r="F159" s="239" t="s">
        <v>146</v>
      </c>
      <c r="G159" s="237"/>
      <c r="H159" s="240">
        <v>5057.3999999999996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138</v>
      </c>
      <c r="AU159" s="246" t="s">
        <v>82</v>
      </c>
      <c r="AV159" s="14" t="s">
        <v>85</v>
      </c>
      <c r="AW159" s="14" t="s">
        <v>34</v>
      </c>
      <c r="AX159" s="14" t="s">
        <v>78</v>
      </c>
      <c r="AY159" s="246" t="s">
        <v>128</v>
      </c>
    </row>
    <row r="160" s="2" customFormat="1" ht="22.2" customHeight="1">
      <c r="A160" s="40"/>
      <c r="B160" s="41"/>
      <c r="C160" s="206" t="s">
        <v>241</v>
      </c>
      <c r="D160" s="206" t="s">
        <v>130</v>
      </c>
      <c r="E160" s="207" t="s">
        <v>242</v>
      </c>
      <c r="F160" s="208" t="s">
        <v>243</v>
      </c>
      <c r="G160" s="209" t="s">
        <v>178</v>
      </c>
      <c r="H160" s="210">
        <v>3</v>
      </c>
      <c r="I160" s="211"/>
      <c r="J160" s="212">
        <f>ROUND(I160*H160,2)</f>
        <v>0</v>
      </c>
      <c r="K160" s="208" t="s">
        <v>134</v>
      </c>
      <c r="L160" s="46"/>
      <c r="M160" s="213" t="s">
        <v>21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85</v>
      </c>
      <c r="AT160" s="217" t="s">
        <v>130</v>
      </c>
      <c r="AU160" s="217" t="s">
        <v>82</v>
      </c>
      <c r="AY160" s="19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78</v>
      </c>
      <c r="BK160" s="218">
        <f>ROUND(I160*H160,2)</f>
        <v>0</v>
      </c>
      <c r="BL160" s="19" t="s">
        <v>85</v>
      </c>
      <c r="BM160" s="217" t="s">
        <v>244</v>
      </c>
    </row>
    <row r="161" s="2" customFormat="1">
      <c r="A161" s="40"/>
      <c r="B161" s="41"/>
      <c r="C161" s="42"/>
      <c r="D161" s="219" t="s">
        <v>136</v>
      </c>
      <c r="E161" s="42"/>
      <c r="F161" s="220" t="s">
        <v>245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136</v>
      </c>
      <c r="AU161" s="19" t="s">
        <v>82</v>
      </c>
    </row>
    <row r="162" s="13" customFormat="1">
      <c r="A162" s="13"/>
      <c r="B162" s="224"/>
      <c r="C162" s="225"/>
      <c r="D162" s="226" t="s">
        <v>138</v>
      </c>
      <c r="E162" s="227" t="s">
        <v>21</v>
      </c>
      <c r="F162" s="228" t="s">
        <v>246</v>
      </c>
      <c r="G162" s="225"/>
      <c r="H162" s="229">
        <v>3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138</v>
      </c>
      <c r="AU162" s="235" t="s">
        <v>82</v>
      </c>
      <c r="AV162" s="13" t="s">
        <v>82</v>
      </c>
      <c r="AW162" s="13" t="s">
        <v>34</v>
      </c>
      <c r="AX162" s="13" t="s">
        <v>73</v>
      </c>
      <c r="AY162" s="235" t="s">
        <v>128</v>
      </c>
    </row>
    <row r="163" s="14" customFormat="1">
      <c r="A163" s="14"/>
      <c r="B163" s="236"/>
      <c r="C163" s="237"/>
      <c r="D163" s="226" t="s">
        <v>138</v>
      </c>
      <c r="E163" s="238" t="s">
        <v>21</v>
      </c>
      <c r="F163" s="239" t="s">
        <v>146</v>
      </c>
      <c r="G163" s="237"/>
      <c r="H163" s="240">
        <v>3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138</v>
      </c>
      <c r="AU163" s="246" t="s">
        <v>82</v>
      </c>
      <c r="AV163" s="14" t="s">
        <v>85</v>
      </c>
      <c r="AW163" s="14" t="s">
        <v>34</v>
      </c>
      <c r="AX163" s="14" t="s">
        <v>78</v>
      </c>
      <c r="AY163" s="246" t="s">
        <v>128</v>
      </c>
    </row>
    <row r="164" s="2" customFormat="1" ht="22.2" customHeight="1">
      <c r="A164" s="40"/>
      <c r="B164" s="41"/>
      <c r="C164" s="206" t="s">
        <v>247</v>
      </c>
      <c r="D164" s="206" t="s">
        <v>130</v>
      </c>
      <c r="E164" s="207" t="s">
        <v>248</v>
      </c>
      <c r="F164" s="208" t="s">
        <v>249</v>
      </c>
      <c r="G164" s="209" t="s">
        <v>250</v>
      </c>
      <c r="H164" s="210">
        <v>4294.7299999999996</v>
      </c>
      <c r="I164" s="211"/>
      <c r="J164" s="212">
        <f>ROUND(I164*H164,2)</f>
        <v>0</v>
      </c>
      <c r="K164" s="208" t="s">
        <v>134</v>
      </c>
      <c r="L164" s="46"/>
      <c r="M164" s="213" t="s">
        <v>21</v>
      </c>
      <c r="N164" s="214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85</v>
      </c>
      <c r="AT164" s="217" t="s">
        <v>130</v>
      </c>
      <c r="AU164" s="217" t="s">
        <v>82</v>
      </c>
      <c r="AY164" s="19" t="s">
        <v>128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78</v>
      </c>
      <c r="BK164" s="218">
        <f>ROUND(I164*H164,2)</f>
        <v>0</v>
      </c>
      <c r="BL164" s="19" t="s">
        <v>85</v>
      </c>
      <c r="BM164" s="217" t="s">
        <v>251</v>
      </c>
    </row>
    <row r="165" s="2" customFormat="1">
      <c r="A165" s="40"/>
      <c r="B165" s="41"/>
      <c r="C165" s="42"/>
      <c r="D165" s="219" t="s">
        <v>136</v>
      </c>
      <c r="E165" s="42"/>
      <c r="F165" s="220" t="s">
        <v>252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136</v>
      </c>
      <c r="AU165" s="19" t="s">
        <v>82</v>
      </c>
    </row>
    <row r="166" s="13" customFormat="1">
      <c r="A166" s="13"/>
      <c r="B166" s="224"/>
      <c r="C166" s="225"/>
      <c r="D166" s="226" t="s">
        <v>138</v>
      </c>
      <c r="E166" s="227" t="s">
        <v>21</v>
      </c>
      <c r="F166" s="228" t="s">
        <v>253</v>
      </c>
      <c r="G166" s="225"/>
      <c r="H166" s="229">
        <v>4294.7280000000001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138</v>
      </c>
      <c r="AU166" s="235" t="s">
        <v>82</v>
      </c>
      <c r="AV166" s="13" t="s">
        <v>82</v>
      </c>
      <c r="AW166" s="13" t="s">
        <v>34</v>
      </c>
      <c r="AX166" s="13" t="s">
        <v>73</v>
      </c>
      <c r="AY166" s="235" t="s">
        <v>128</v>
      </c>
    </row>
    <row r="167" s="14" customFormat="1">
      <c r="A167" s="14"/>
      <c r="B167" s="236"/>
      <c r="C167" s="237"/>
      <c r="D167" s="226" t="s">
        <v>138</v>
      </c>
      <c r="E167" s="238" t="s">
        <v>21</v>
      </c>
      <c r="F167" s="239" t="s">
        <v>146</v>
      </c>
      <c r="G167" s="237"/>
      <c r="H167" s="240">
        <v>4294.7280000000001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138</v>
      </c>
      <c r="AU167" s="246" t="s">
        <v>82</v>
      </c>
      <c r="AV167" s="14" t="s">
        <v>85</v>
      </c>
      <c r="AW167" s="14" t="s">
        <v>34</v>
      </c>
      <c r="AX167" s="14" t="s">
        <v>73</v>
      </c>
      <c r="AY167" s="246" t="s">
        <v>128</v>
      </c>
    </row>
    <row r="168" s="13" customFormat="1">
      <c r="A168" s="13"/>
      <c r="B168" s="224"/>
      <c r="C168" s="225"/>
      <c r="D168" s="226" t="s">
        <v>138</v>
      </c>
      <c r="E168" s="227" t="s">
        <v>21</v>
      </c>
      <c r="F168" s="228" t="s">
        <v>254</v>
      </c>
      <c r="G168" s="225"/>
      <c r="H168" s="229">
        <v>4294.7299999999996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138</v>
      </c>
      <c r="AU168" s="235" t="s">
        <v>82</v>
      </c>
      <c r="AV168" s="13" t="s">
        <v>82</v>
      </c>
      <c r="AW168" s="13" t="s">
        <v>34</v>
      </c>
      <c r="AX168" s="13" t="s">
        <v>78</v>
      </c>
      <c r="AY168" s="235" t="s">
        <v>128</v>
      </c>
    </row>
    <row r="169" s="2" customFormat="1" ht="22.2" customHeight="1">
      <c r="A169" s="40"/>
      <c r="B169" s="41"/>
      <c r="C169" s="206" t="s">
        <v>255</v>
      </c>
      <c r="D169" s="206" t="s">
        <v>130</v>
      </c>
      <c r="E169" s="207" t="s">
        <v>256</v>
      </c>
      <c r="F169" s="208" t="s">
        <v>257</v>
      </c>
      <c r="G169" s="209" t="s">
        <v>178</v>
      </c>
      <c r="H169" s="210">
        <v>17.620000000000001</v>
      </c>
      <c r="I169" s="211"/>
      <c r="J169" s="212">
        <f>ROUND(I169*H169,2)</f>
        <v>0</v>
      </c>
      <c r="K169" s="208" t="s">
        <v>258</v>
      </c>
      <c r="L169" s="46"/>
      <c r="M169" s="213" t="s">
        <v>21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85</v>
      </c>
      <c r="AT169" s="217" t="s">
        <v>130</v>
      </c>
      <c r="AU169" s="217" t="s">
        <v>82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78</v>
      </c>
      <c r="BK169" s="218">
        <f>ROUND(I169*H169,2)</f>
        <v>0</v>
      </c>
      <c r="BL169" s="19" t="s">
        <v>85</v>
      </c>
      <c r="BM169" s="217" t="s">
        <v>259</v>
      </c>
    </row>
    <row r="170" s="13" customFormat="1">
      <c r="A170" s="13"/>
      <c r="B170" s="224"/>
      <c r="C170" s="225"/>
      <c r="D170" s="226" t="s">
        <v>138</v>
      </c>
      <c r="E170" s="227" t="s">
        <v>21</v>
      </c>
      <c r="F170" s="228" t="s">
        <v>260</v>
      </c>
      <c r="G170" s="225"/>
      <c r="H170" s="229">
        <v>2.25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138</v>
      </c>
      <c r="AU170" s="235" t="s">
        <v>82</v>
      </c>
      <c r="AV170" s="13" t="s">
        <v>82</v>
      </c>
      <c r="AW170" s="13" t="s">
        <v>34</v>
      </c>
      <c r="AX170" s="13" t="s">
        <v>73</v>
      </c>
      <c r="AY170" s="235" t="s">
        <v>128</v>
      </c>
    </row>
    <row r="171" s="13" customFormat="1">
      <c r="A171" s="13"/>
      <c r="B171" s="224"/>
      <c r="C171" s="225"/>
      <c r="D171" s="226" t="s">
        <v>138</v>
      </c>
      <c r="E171" s="227" t="s">
        <v>21</v>
      </c>
      <c r="F171" s="228" t="s">
        <v>261</v>
      </c>
      <c r="G171" s="225"/>
      <c r="H171" s="229">
        <v>3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138</v>
      </c>
      <c r="AU171" s="235" t="s">
        <v>82</v>
      </c>
      <c r="AV171" s="13" t="s">
        <v>82</v>
      </c>
      <c r="AW171" s="13" t="s">
        <v>34</v>
      </c>
      <c r="AX171" s="13" t="s">
        <v>73</v>
      </c>
      <c r="AY171" s="235" t="s">
        <v>128</v>
      </c>
    </row>
    <row r="172" s="15" customFormat="1">
      <c r="A172" s="15"/>
      <c r="B172" s="248"/>
      <c r="C172" s="249"/>
      <c r="D172" s="226" t="s">
        <v>138</v>
      </c>
      <c r="E172" s="250" t="s">
        <v>21</v>
      </c>
      <c r="F172" s="251" t="s">
        <v>219</v>
      </c>
      <c r="G172" s="249"/>
      <c r="H172" s="252">
        <v>5.25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138</v>
      </c>
      <c r="AU172" s="258" t="s">
        <v>82</v>
      </c>
      <c r="AV172" s="15" t="s">
        <v>147</v>
      </c>
      <c r="AW172" s="15" t="s">
        <v>34</v>
      </c>
      <c r="AX172" s="15" t="s">
        <v>73</v>
      </c>
      <c r="AY172" s="258" t="s">
        <v>128</v>
      </c>
    </row>
    <row r="173" s="13" customFormat="1">
      <c r="A173" s="13"/>
      <c r="B173" s="224"/>
      <c r="C173" s="225"/>
      <c r="D173" s="226" t="s">
        <v>138</v>
      </c>
      <c r="E173" s="227" t="s">
        <v>21</v>
      </c>
      <c r="F173" s="228" t="s">
        <v>262</v>
      </c>
      <c r="G173" s="225"/>
      <c r="H173" s="229">
        <v>17.495999999999999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138</v>
      </c>
      <c r="AU173" s="235" t="s">
        <v>82</v>
      </c>
      <c r="AV173" s="13" t="s">
        <v>82</v>
      </c>
      <c r="AW173" s="13" t="s">
        <v>34</v>
      </c>
      <c r="AX173" s="13" t="s">
        <v>73</v>
      </c>
      <c r="AY173" s="235" t="s">
        <v>128</v>
      </c>
    </row>
    <row r="174" s="13" customFormat="1">
      <c r="A174" s="13"/>
      <c r="B174" s="224"/>
      <c r="C174" s="225"/>
      <c r="D174" s="226" t="s">
        <v>138</v>
      </c>
      <c r="E174" s="227" t="s">
        <v>21</v>
      </c>
      <c r="F174" s="228" t="s">
        <v>263</v>
      </c>
      <c r="G174" s="225"/>
      <c r="H174" s="229">
        <v>-5.1289999999999996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138</v>
      </c>
      <c r="AU174" s="235" t="s">
        <v>82</v>
      </c>
      <c r="AV174" s="13" t="s">
        <v>82</v>
      </c>
      <c r="AW174" s="13" t="s">
        <v>34</v>
      </c>
      <c r="AX174" s="13" t="s">
        <v>73</v>
      </c>
      <c r="AY174" s="235" t="s">
        <v>128</v>
      </c>
    </row>
    <row r="175" s="15" customFormat="1">
      <c r="A175" s="15"/>
      <c r="B175" s="248"/>
      <c r="C175" s="249"/>
      <c r="D175" s="226" t="s">
        <v>138</v>
      </c>
      <c r="E175" s="250" t="s">
        <v>21</v>
      </c>
      <c r="F175" s="251" t="s">
        <v>264</v>
      </c>
      <c r="G175" s="249"/>
      <c r="H175" s="252">
        <v>12.367000000000001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138</v>
      </c>
      <c r="AU175" s="258" t="s">
        <v>82</v>
      </c>
      <c r="AV175" s="15" t="s">
        <v>147</v>
      </c>
      <c r="AW175" s="15" t="s">
        <v>34</v>
      </c>
      <c r="AX175" s="15" t="s">
        <v>73</v>
      </c>
      <c r="AY175" s="258" t="s">
        <v>128</v>
      </c>
    </row>
    <row r="176" s="14" customFormat="1">
      <c r="A176" s="14"/>
      <c r="B176" s="236"/>
      <c r="C176" s="237"/>
      <c r="D176" s="226" t="s">
        <v>138</v>
      </c>
      <c r="E176" s="238" t="s">
        <v>21</v>
      </c>
      <c r="F176" s="239" t="s">
        <v>146</v>
      </c>
      <c r="G176" s="237"/>
      <c r="H176" s="240">
        <v>17.617000000000001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138</v>
      </c>
      <c r="AU176" s="246" t="s">
        <v>82</v>
      </c>
      <c r="AV176" s="14" t="s">
        <v>85</v>
      </c>
      <c r="AW176" s="14" t="s">
        <v>34</v>
      </c>
      <c r="AX176" s="14" t="s">
        <v>73</v>
      </c>
      <c r="AY176" s="246" t="s">
        <v>128</v>
      </c>
    </row>
    <row r="177" s="13" customFormat="1">
      <c r="A177" s="13"/>
      <c r="B177" s="224"/>
      <c r="C177" s="225"/>
      <c r="D177" s="226" t="s">
        <v>138</v>
      </c>
      <c r="E177" s="227" t="s">
        <v>21</v>
      </c>
      <c r="F177" s="228" t="s">
        <v>265</v>
      </c>
      <c r="G177" s="225"/>
      <c r="H177" s="229">
        <v>17.620000000000001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138</v>
      </c>
      <c r="AU177" s="235" t="s">
        <v>82</v>
      </c>
      <c r="AV177" s="13" t="s">
        <v>82</v>
      </c>
      <c r="AW177" s="13" t="s">
        <v>34</v>
      </c>
      <c r="AX177" s="13" t="s">
        <v>78</v>
      </c>
      <c r="AY177" s="235" t="s">
        <v>128</v>
      </c>
    </row>
    <row r="178" s="2" customFormat="1" ht="14.4" customHeight="1">
      <c r="A178" s="40"/>
      <c r="B178" s="41"/>
      <c r="C178" s="259" t="s">
        <v>7</v>
      </c>
      <c r="D178" s="259" t="s">
        <v>266</v>
      </c>
      <c r="E178" s="260" t="s">
        <v>267</v>
      </c>
      <c r="F178" s="261" t="s">
        <v>268</v>
      </c>
      <c r="G178" s="262" t="s">
        <v>250</v>
      </c>
      <c r="H178" s="263">
        <v>27.91</v>
      </c>
      <c r="I178" s="264"/>
      <c r="J178" s="265">
        <f>ROUND(I178*H178,2)</f>
        <v>0</v>
      </c>
      <c r="K178" s="261" t="s">
        <v>134</v>
      </c>
      <c r="L178" s="266"/>
      <c r="M178" s="267" t="s">
        <v>21</v>
      </c>
      <c r="N178" s="268" t="s">
        <v>44</v>
      </c>
      <c r="O178" s="86"/>
      <c r="P178" s="215">
        <f>O178*H178</f>
        <v>0</v>
      </c>
      <c r="Q178" s="215">
        <v>1</v>
      </c>
      <c r="R178" s="215">
        <f>Q178*H178</f>
        <v>27.91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175</v>
      </c>
      <c r="AT178" s="217" t="s">
        <v>266</v>
      </c>
      <c r="AU178" s="217" t="s">
        <v>82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78</v>
      </c>
      <c r="BK178" s="218">
        <f>ROUND(I178*H178,2)</f>
        <v>0</v>
      </c>
      <c r="BL178" s="19" t="s">
        <v>85</v>
      </c>
      <c r="BM178" s="217" t="s">
        <v>269</v>
      </c>
    </row>
    <row r="179" s="13" customFormat="1">
      <c r="A179" s="13"/>
      <c r="B179" s="224"/>
      <c r="C179" s="225"/>
      <c r="D179" s="226" t="s">
        <v>138</v>
      </c>
      <c r="E179" s="227" t="s">
        <v>21</v>
      </c>
      <c r="F179" s="228" t="s">
        <v>270</v>
      </c>
      <c r="G179" s="225"/>
      <c r="H179" s="229">
        <v>27.908000000000001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138</v>
      </c>
      <c r="AU179" s="235" t="s">
        <v>82</v>
      </c>
      <c r="AV179" s="13" t="s">
        <v>82</v>
      </c>
      <c r="AW179" s="13" t="s">
        <v>34</v>
      </c>
      <c r="AX179" s="13" t="s">
        <v>73</v>
      </c>
      <c r="AY179" s="235" t="s">
        <v>128</v>
      </c>
    </row>
    <row r="180" s="14" customFormat="1">
      <c r="A180" s="14"/>
      <c r="B180" s="236"/>
      <c r="C180" s="237"/>
      <c r="D180" s="226" t="s">
        <v>138</v>
      </c>
      <c r="E180" s="238" t="s">
        <v>21</v>
      </c>
      <c r="F180" s="239" t="s">
        <v>146</v>
      </c>
      <c r="G180" s="237"/>
      <c r="H180" s="240">
        <v>27.908000000000001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138</v>
      </c>
      <c r="AU180" s="246" t="s">
        <v>82</v>
      </c>
      <c r="AV180" s="14" t="s">
        <v>85</v>
      </c>
      <c r="AW180" s="14" t="s">
        <v>34</v>
      </c>
      <c r="AX180" s="14" t="s">
        <v>73</v>
      </c>
      <c r="AY180" s="246" t="s">
        <v>128</v>
      </c>
    </row>
    <row r="181" s="13" customFormat="1">
      <c r="A181" s="13"/>
      <c r="B181" s="224"/>
      <c r="C181" s="225"/>
      <c r="D181" s="226" t="s">
        <v>138</v>
      </c>
      <c r="E181" s="227" t="s">
        <v>21</v>
      </c>
      <c r="F181" s="228" t="s">
        <v>271</v>
      </c>
      <c r="G181" s="225"/>
      <c r="H181" s="229">
        <v>27.91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138</v>
      </c>
      <c r="AU181" s="235" t="s">
        <v>82</v>
      </c>
      <c r="AV181" s="13" t="s">
        <v>82</v>
      </c>
      <c r="AW181" s="13" t="s">
        <v>34</v>
      </c>
      <c r="AX181" s="13" t="s">
        <v>78</v>
      </c>
      <c r="AY181" s="235" t="s">
        <v>128</v>
      </c>
    </row>
    <row r="182" s="2" customFormat="1" ht="34.8" customHeight="1">
      <c r="A182" s="40"/>
      <c r="B182" s="41"/>
      <c r="C182" s="206" t="s">
        <v>272</v>
      </c>
      <c r="D182" s="206" t="s">
        <v>130</v>
      </c>
      <c r="E182" s="207" t="s">
        <v>273</v>
      </c>
      <c r="F182" s="208" t="s">
        <v>274</v>
      </c>
      <c r="G182" s="209" t="s">
        <v>178</v>
      </c>
      <c r="H182" s="210">
        <v>113</v>
      </c>
      <c r="I182" s="211"/>
      <c r="J182" s="212">
        <f>ROUND(I182*H182,2)</f>
        <v>0</v>
      </c>
      <c r="K182" s="208" t="s">
        <v>134</v>
      </c>
      <c r="L182" s="46"/>
      <c r="M182" s="213" t="s">
        <v>21</v>
      </c>
      <c r="N182" s="214" t="s">
        <v>44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85</v>
      </c>
      <c r="AT182" s="217" t="s">
        <v>130</v>
      </c>
      <c r="AU182" s="217" t="s">
        <v>82</v>
      </c>
      <c r="AY182" s="19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78</v>
      </c>
      <c r="BK182" s="218">
        <f>ROUND(I182*H182,2)</f>
        <v>0</v>
      </c>
      <c r="BL182" s="19" t="s">
        <v>85</v>
      </c>
      <c r="BM182" s="217" t="s">
        <v>275</v>
      </c>
    </row>
    <row r="183" s="2" customFormat="1">
      <c r="A183" s="40"/>
      <c r="B183" s="41"/>
      <c r="C183" s="42"/>
      <c r="D183" s="219" t="s">
        <v>136</v>
      </c>
      <c r="E183" s="42"/>
      <c r="F183" s="220" t="s">
        <v>276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136</v>
      </c>
      <c r="AU183" s="19" t="s">
        <v>82</v>
      </c>
    </row>
    <row r="184" s="13" customFormat="1">
      <c r="A184" s="13"/>
      <c r="B184" s="224"/>
      <c r="C184" s="225"/>
      <c r="D184" s="226" t="s">
        <v>138</v>
      </c>
      <c r="E184" s="227" t="s">
        <v>21</v>
      </c>
      <c r="F184" s="228" t="s">
        <v>277</v>
      </c>
      <c r="G184" s="225"/>
      <c r="H184" s="229">
        <v>113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138</v>
      </c>
      <c r="AU184" s="235" t="s">
        <v>82</v>
      </c>
      <c r="AV184" s="13" t="s">
        <v>82</v>
      </c>
      <c r="AW184" s="13" t="s">
        <v>34</v>
      </c>
      <c r="AX184" s="13" t="s">
        <v>73</v>
      </c>
      <c r="AY184" s="235" t="s">
        <v>128</v>
      </c>
    </row>
    <row r="185" s="14" customFormat="1">
      <c r="A185" s="14"/>
      <c r="B185" s="236"/>
      <c r="C185" s="237"/>
      <c r="D185" s="226" t="s">
        <v>138</v>
      </c>
      <c r="E185" s="238" t="s">
        <v>21</v>
      </c>
      <c r="F185" s="239" t="s">
        <v>146</v>
      </c>
      <c r="G185" s="237"/>
      <c r="H185" s="240">
        <v>113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138</v>
      </c>
      <c r="AU185" s="246" t="s">
        <v>82</v>
      </c>
      <c r="AV185" s="14" t="s">
        <v>85</v>
      </c>
      <c r="AW185" s="14" t="s">
        <v>34</v>
      </c>
      <c r="AX185" s="14" t="s">
        <v>78</v>
      </c>
      <c r="AY185" s="246" t="s">
        <v>128</v>
      </c>
    </row>
    <row r="186" s="2" customFormat="1" ht="14.4" customHeight="1">
      <c r="A186" s="40"/>
      <c r="B186" s="41"/>
      <c r="C186" s="259" t="s">
        <v>278</v>
      </c>
      <c r="D186" s="259" t="s">
        <v>266</v>
      </c>
      <c r="E186" s="260" t="s">
        <v>279</v>
      </c>
      <c r="F186" s="261" t="s">
        <v>280</v>
      </c>
      <c r="G186" s="262" t="s">
        <v>250</v>
      </c>
      <c r="H186" s="263">
        <v>215.71000000000001</v>
      </c>
      <c r="I186" s="264"/>
      <c r="J186" s="265">
        <f>ROUND(I186*H186,2)</f>
        <v>0</v>
      </c>
      <c r="K186" s="261" t="s">
        <v>134</v>
      </c>
      <c r="L186" s="266"/>
      <c r="M186" s="267" t="s">
        <v>21</v>
      </c>
      <c r="N186" s="268" t="s">
        <v>44</v>
      </c>
      <c r="O186" s="86"/>
      <c r="P186" s="215">
        <f>O186*H186</f>
        <v>0</v>
      </c>
      <c r="Q186" s="215">
        <v>1</v>
      </c>
      <c r="R186" s="215">
        <f>Q186*H186</f>
        <v>215.71000000000001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175</v>
      </c>
      <c r="AT186" s="217" t="s">
        <v>266</v>
      </c>
      <c r="AU186" s="217" t="s">
        <v>82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78</v>
      </c>
      <c r="BK186" s="218">
        <f>ROUND(I186*H186,2)</f>
        <v>0</v>
      </c>
      <c r="BL186" s="19" t="s">
        <v>85</v>
      </c>
      <c r="BM186" s="217" t="s">
        <v>281</v>
      </c>
    </row>
    <row r="187" s="13" customFormat="1">
      <c r="A187" s="13"/>
      <c r="B187" s="224"/>
      <c r="C187" s="225"/>
      <c r="D187" s="226" t="s">
        <v>138</v>
      </c>
      <c r="E187" s="227" t="s">
        <v>21</v>
      </c>
      <c r="F187" s="228" t="s">
        <v>282</v>
      </c>
      <c r="G187" s="225"/>
      <c r="H187" s="229">
        <v>215.70599999999999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138</v>
      </c>
      <c r="AU187" s="235" t="s">
        <v>82</v>
      </c>
      <c r="AV187" s="13" t="s">
        <v>82</v>
      </c>
      <c r="AW187" s="13" t="s">
        <v>34</v>
      </c>
      <c r="AX187" s="13" t="s">
        <v>73</v>
      </c>
      <c r="AY187" s="235" t="s">
        <v>128</v>
      </c>
    </row>
    <row r="188" s="14" customFormat="1">
      <c r="A188" s="14"/>
      <c r="B188" s="236"/>
      <c r="C188" s="237"/>
      <c r="D188" s="226" t="s">
        <v>138</v>
      </c>
      <c r="E188" s="238" t="s">
        <v>21</v>
      </c>
      <c r="F188" s="239" t="s">
        <v>146</v>
      </c>
      <c r="G188" s="237"/>
      <c r="H188" s="240">
        <v>215.70599999999999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138</v>
      </c>
      <c r="AU188" s="246" t="s">
        <v>82</v>
      </c>
      <c r="AV188" s="14" t="s">
        <v>85</v>
      </c>
      <c r="AW188" s="14" t="s">
        <v>34</v>
      </c>
      <c r="AX188" s="14" t="s">
        <v>73</v>
      </c>
      <c r="AY188" s="246" t="s">
        <v>128</v>
      </c>
    </row>
    <row r="189" s="13" customFormat="1">
      <c r="A189" s="13"/>
      <c r="B189" s="224"/>
      <c r="C189" s="225"/>
      <c r="D189" s="226" t="s">
        <v>138</v>
      </c>
      <c r="E189" s="227" t="s">
        <v>21</v>
      </c>
      <c r="F189" s="228" t="s">
        <v>283</v>
      </c>
      <c r="G189" s="225"/>
      <c r="H189" s="229">
        <v>215.71000000000001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138</v>
      </c>
      <c r="AU189" s="235" t="s">
        <v>82</v>
      </c>
      <c r="AV189" s="13" t="s">
        <v>82</v>
      </c>
      <c r="AW189" s="13" t="s">
        <v>34</v>
      </c>
      <c r="AX189" s="13" t="s">
        <v>78</v>
      </c>
      <c r="AY189" s="235" t="s">
        <v>128</v>
      </c>
    </row>
    <row r="190" s="2" customFormat="1" ht="14.4" customHeight="1">
      <c r="A190" s="40"/>
      <c r="B190" s="41"/>
      <c r="C190" s="206" t="s">
        <v>284</v>
      </c>
      <c r="D190" s="206" t="s">
        <v>130</v>
      </c>
      <c r="E190" s="207" t="s">
        <v>285</v>
      </c>
      <c r="F190" s="208" t="s">
        <v>286</v>
      </c>
      <c r="G190" s="209" t="s">
        <v>133</v>
      </c>
      <c r="H190" s="210">
        <v>2787</v>
      </c>
      <c r="I190" s="211"/>
      <c r="J190" s="212">
        <f>ROUND(I190*H190,2)</f>
        <v>0</v>
      </c>
      <c r="K190" s="208" t="s">
        <v>134</v>
      </c>
      <c r="L190" s="46"/>
      <c r="M190" s="213" t="s">
        <v>21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85</v>
      </c>
      <c r="AT190" s="217" t="s">
        <v>130</v>
      </c>
      <c r="AU190" s="217" t="s">
        <v>82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78</v>
      </c>
      <c r="BK190" s="218">
        <f>ROUND(I190*H190,2)</f>
        <v>0</v>
      </c>
      <c r="BL190" s="19" t="s">
        <v>85</v>
      </c>
      <c r="BM190" s="217" t="s">
        <v>287</v>
      </c>
    </row>
    <row r="191" s="2" customFormat="1">
      <c r="A191" s="40"/>
      <c r="B191" s="41"/>
      <c r="C191" s="42"/>
      <c r="D191" s="219" t="s">
        <v>136</v>
      </c>
      <c r="E191" s="42"/>
      <c r="F191" s="220" t="s">
        <v>288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82</v>
      </c>
    </row>
    <row r="192" s="13" customFormat="1">
      <c r="A192" s="13"/>
      <c r="B192" s="224"/>
      <c r="C192" s="225"/>
      <c r="D192" s="226" t="s">
        <v>138</v>
      </c>
      <c r="E192" s="227" t="s">
        <v>21</v>
      </c>
      <c r="F192" s="228" t="s">
        <v>289</v>
      </c>
      <c r="G192" s="225"/>
      <c r="H192" s="229">
        <v>2787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138</v>
      </c>
      <c r="AU192" s="235" t="s">
        <v>82</v>
      </c>
      <c r="AV192" s="13" t="s">
        <v>82</v>
      </c>
      <c r="AW192" s="13" t="s">
        <v>34</v>
      </c>
      <c r="AX192" s="13" t="s">
        <v>78</v>
      </c>
      <c r="AY192" s="235" t="s">
        <v>128</v>
      </c>
    </row>
    <row r="193" s="12" customFormat="1" ht="22.8" customHeight="1">
      <c r="A193" s="12"/>
      <c r="B193" s="190"/>
      <c r="C193" s="191"/>
      <c r="D193" s="192" t="s">
        <v>72</v>
      </c>
      <c r="E193" s="204" t="s">
        <v>82</v>
      </c>
      <c r="F193" s="204" t="s">
        <v>290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SUM(P194:P196)</f>
        <v>0</v>
      </c>
      <c r="Q193" s="198"/>
      <c r="R193" s="199">
        <f>SUM(R194:R196)</f>
        <v>130.27770000000001</v>
      </c>
      <c r="S193" s="198"/>
      <c r="T193" s="200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78</v>
      </c>
      <c r="AT193" s="202" t="s">
        <v>72</v>
      </c>
      <c r="AU193" s="202" t="s">
        <v>78</v>
      </c>
      <c r="AY193" s="201" t="s">
        <v>128</v>
      </c>
      <c r="BK193" s="203">
        <f>SUM(BK194:BK196)</f>
        <v>0</v>
      </c>
    </row>
    <row r="194" s="2" customFormat="1" ht="22.2" customHeight="1">
      <c r="A194" s="40"/>
      <c r="B194" s="41"/>
      <c r="C194" s="206" t="s">
        <v>291</v>
      </c>
      <c r="D194" s="206" t="s">
        <v>130</v>
      </c>
      <c r="E194" s="207" t="s">
        <v>292</v>
      </c>
      <c r="F194" s="208" t="s">
        <v>293</v>
      </c>
      <c r="G194" s="209" t="s">
        <v>294</v>
      </c>
      <c r="H194" s="210">
        <v>565</v>
      </c>
      <c r="I194" s="211"/>
      <c r="J194" s="212">
        <f>ROUND(I194*H194,2)</f>
        <v>0</v>
      </c>
      <c r="K194" s="208" t="s">
        <v>21</v>
      </c>
      <c r="L194" s="46"/>
      <c r="M194" s="213" t="s">
        <v>21</v>
      </c>
      <c r="N194" s="214" t="s">
        <v>44</v>
      </c>
      <c r="O194" s="86"/>
      <c r="P194" s="215">
        <f>O194*H194</f>
        <v>0</v>
      </c>
      <c r="Q194" s="215">
        <v>0.23058000000000001</v>
      </c>
      <c r="R194" s="215">
        <f>Q194*H194</f>
        <v>130.27770000000001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85</v>
      </c>
      <c r="AT194" s="217" t="s">
        <v>130</v>
      </c>
      <c r="AU194" s="217" t="s">
        <v>82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78</v>
      </c>
      <c r="BK194" s="218">
        <f>ROUND(I194*H194,2)</f>
        <v>0</v>
      </c>
      <c r="BL194" s="19" t="s">
        <v>85</v>
      </c>
      <c r="BM194" s="217" t="s">
        <v>295</v>
      </c>
    </row>
    <row r="195" s="13" customFormat="1">
      <c r="A195" s="13"/>
      <c r="B195" s="224"/>
      <c r="C195" s="225"/>
      <c r="D195" s="226" t="s">
        <v>138</v>
      </c>
      <c r="E195" s="227" t="s">
        <v>21</v>
      </c>
      <c r="F195" s="228" t="s">
        <v>296</v>
      </c>
      <c r="G195" s="225"/>
      <c r="H195" s="229">
        <v>565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138</v>
      </c>
      <c r="AU195" s="235" t="s">
        <v>82</v>
      </c>
      <c r="AV195" s="13" t="s">
        <v>82</v>
      </c>
      <c r="AW195" s="13" t="s">
        <v>34</v>
      </c>
      <c r="AX195" s="13" t="s">
        <v>73</v>
      </c>
      <c r="AY195" s="235" t="s">
        <v>128</v>
      </c>
    </row>
    <row r="196" s="14" customFormat="1">
      <c r="A196" s="14"/>
      <c r="B196" s="236"/>
      <c r="C196" s="237"/>
      <c r="D196" s="226" t="s">
        <v>138</v>
      </c>
      <c r="E196" s="238" t="s">
        <v>21</v>
      </c>
      <c r="F196" s="239" t="s">
        <v>146</v>
      </c>
      <c r="G196" s="237"/>
      <c r="H196" s="240">
        <v>565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138</v>
      </c>
      <c r="AU196" s="246" t="s">
        <v>82</v>
      </c>
      <c r="AV196" s="14" t="s">
        <v>85</v>
      </c>
      <c r="AW196" s="14" t="s">
        <v>34</v>
      </c>
      <c r="AX196" s="14" t="s">
        <v>78</v>
      </c>
      <c r="AY196" s="246" t="s">
        <v>128</v>
      </c>
    </row>
    <row r="197" s="12" customFormat="1" ht="22.8" customHeight="1">
      <c r="A197" s="12"/>
      <c r="B197" s="190"/>
      <c r="C197" s="191"/>
      <c r="D197" s="192" t="s">
        <v>72</v>
      </c>
      <c r="E197" s="204" t="s">
        <v>85</v>
      </c>
      <c r="F197" s="204" t="s">
        <v>297</v>
      </c>
      <c r="G197" s="191"/>
      <c r="H197" s="191"/>
      <c r="I197" s="194"/>
      <c r="J197" s="205">
        <f>BK197</f>
        <v>0</v>
      </c>
      <c r="K197" s="191"/>
      <c r="L197" s="196"/>
      <c r="M197" s="197"/>
      <c r="N197" s="198"/>
      <c r="O197" s="198"/>
      <c r="P197" s="199">
        <f>SUM(P198:P235)</f>
        <v>0</v>
      </c>
      <c r="Q197" s="198"/>
      <c r="R197" s="199">
        <f>SUM(R198:R235)</f>
        <v>68.818748900000003</v>
      </c>
      <c r="S197" s="198"/>
      <c r="T197" s="200">
        <f>SUM(T198:T235)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78</v>
      </c>
      <c r="AT197" s="202" t="s">
        <v>72</v>
      </c>
      <c r="AU197" s="202" t="s">
        <v>78</v>
      </c>
      <c r="AY197" s="201" t="s">
        <v>128</v>
      </c>
      <c r="BK197" s="203">
        <f>SUM(BK198:BK235)</f>
        <v>0</v>
      </c>
    </row>
    <row r="198" s="2" customFormat="1" ht="14.4" customHeight="1">
      <c r="A198" s="40"/>
      <c r="B198" s="41"/>
      <c r="C198" s="206" t="s">
        <v>298</v>
      </c>
      <c r="D198" s="206" t="s">
        <v>130</v>
      </c>
      <c r="E198" s="207" t="s">
        <v>299</v>
      </c>
      <c r="F198" s="208" t="s">
        <v>300</v>
      </c>
      <c r="G198" s="209" t="s">
        <v>133</v>
      </c>
      <c r="H198" s="210">
        <v>254.25</v>
      </c>
      <c r="I198" s="211"/>
      <c r="J198" s="212">
        <f>ROUND(I198*H198,2)</f>
        <v>0</v>
      </c>
      <c r="K198" s="208" t="s">
        <v>134</v>
      </c>
      <c r="L198" s="46"/>
      <c r="M198" s="213" t="s">
        <v>21</v>
      </c>
      <c r="N198" s="214" t="s">
        <v>44</v>
      </c>
      <c r="O198" s="86"/>
      <c r="P198" s="215">
        <f>O198*H198</f>
        <v>0</v>
      </c>
      <c r="Q198" s="215">
        <v>0.24532999999999999</v>
      </c>
      <c r="R198" s="215">
        <f>Q198*H198</f>
        <v>62.375152499999999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85</v>
      </c>
      <c r="AT198" s="217" t="s">
        <v>130</v>
      </c>
      <c r="AU198" s="217" t="s">
        <v>82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78</v>
      </c>
      <c r="BK198" s="218">
        <f>ROUND(I198*H198,2)</f>
        <v>0</v>
      </c>
      <c r="BL198" s="19" t="s">
        <v>85</v>
      </c>
      <c r="BM198" s="217" t="s">
        <v>301</v>
      </c>
    </row>
    <row r="199" s="2" customFormat="1">
      <c r="A199" s="40"/>
      <c r="B199" s="41"/>
      <c r="C199" s="42"/>
      <c r="D199" s="219" t="s">
        <v>136</v>
      </c>
      <c r="E199" s="42"/>
      <c r="F199" s="220" t="s">
        <v>302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136</v>
      </c>
      <c r="AU199" s="19" t="s">
        <v>82</v>
      </c>
    </row>
    <row r="200" s="13" customFormat="1">
      <c r="A200" s="13"/>
      <c r="B200" s="224"/>
      <c r="C200" s="225"/>
      <c r="D200" s="226" t="s">
        <v>138</v>
      </c>
      <c r="E200" s="227" t="s">
        <v>21</v>
      </c>
      <c r="F200" s="228" t="s">
        <v>303</v>
      </c>
      <c r="G200" s="225"/>
      <c r="H200" s="229">
        <v>226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138</v>
      </c>
      <c r="AU200" s="235" t="s">
        <v>82</v>
      </c>
      <c r="AV200" s="13" t="s">
        <v>82</v>
      </c>
      <c r="AW200" s="13" t="s">
        <v>34</v>
      </c>
      <c r="AX200" s="13" t="s">
        <v>73</v>
      </c>
      <c r="AY200" s="235" t="s">
        <v>128</v>
      </c>
    </row>
    <row r="201" s="14" customFormat="1">
      <c r="A201" s="14"/>
      <c r="B201" s="236"/>
      <c r="C201" s="237"/>
      <c r="D201" s="226" t="s">
        <v>138</v>
      </c>
      <c r="E201" s="238" t="s">
        <v>21</v>
      </c>
      <c r="F201" s="239" t="s">
        <v>146</v>
      </c>
      <c r="G201" s="237"/>
      <c r="H201" s="240">
        <v>226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138</v>
      </c>
      <c r="AU201" s="246" t="s">
        <v>82</v>
      </c>
      <c r="AV201" s="14" t="s">
        <v>85</v>
      </c>
      <c r="AW201" s="14" t="s">
        <v>34</v>
      </c>
      <c r="AX201" s="14" t="s">
        <v>73</v>
      </c>
      <c r="AY201" s="246" t="s">
        <v>128</v>
      </c>
    </row>
    <row r="202" s="13" customFormat="1">
      <c r="A202" s="13"/>
      <c r="B202" s="224"/>
      <c r="C202" s="225"/>
      <c r="D202" s="226" t="s">
        <v>138</v>
      </c>
      <c r="E202" s="227" t="s">
        <v>21</v>
      </c>
      <c r="F202" s="228" t="s">
        <v>304</v>
      </c>
      <c r="G202" s="225"/>
      <c r="H202" s="229">
        <v>254.25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138</v>
      </c>
      <c r="AU202" s="235" t="s">
        <v>82</v>
      </c>
      <c r="AV202" s="13" t="s">
        <v>82</v>
      </c>
      <c r="AW202" s="13" t="s">
        <v>34</v>
      </c>
      <c r="AX202" s="13" t="s">
        <v>78</v>
      </c>
      <c r="AY202" s="235" t="s">
        <v>128</v>
      </c>
    </row>
    <row r="203" s="2" customFormat="1" ht="14.4" customHeight="1">
      <c r="A203" s="40"/>
      <c r="B203" s="41"/>
      <c r="C203" s="206" t="s">
        <v>305</v>
      </c>
      <c r="D203" s="206" t="s">
        <v>130</v>
      </c>
      <c r="E203" s="207" t="s">
        <v>306</v>
      </c>
      <c r="F203" s="208" t="s">
        <v>307</v>
      </c>
      <c r="G203" s="209" t="s">
        <v>178</v>
      </c>
      <c r="H203" s="210">
        <v>0.90000000000000002</v>
      </c>
      <c r="I203" s="211"/>
      <c r="J203" s="212">
        <f>ROUND(I203*H203,2)</f>
        <v>0</v>
      </c>
      <c r="K203" s="208" t="s">
        <v>134</v>
      </c>
      <c r="L203" s="46"/>
      <c r="M203" s="213" t="s">
        <v>21</v>
      </c>
      <c r="N203" s="214" t="s">
        <v>44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85</v>
      </c>
      <c r="AT203" s="217" t="s">
        <v>130</v>
      </c>
      <c r="AU203" s="217" t="s">
        <v>82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78</v>
      </c>
      <c r="BK203" s="218">
        <f>ROUND(I203*H203,2)</f>
        <v>0</v>
      </c>
      <c r="BL203" s="19" t="s">
        <v>85</v>
      </c>
      <c r="BM203" s="217" t="s">
        <v>308</v>
      </c>
    </row>
    <row r="204" s="2" customFormat="1">
      <c r="A204" s="40"/>
      <c r="B204" s="41"/>
      <c r="C204" s="42"/>
      <c r="D204" s="219" t="s">
        <v>136</v>
      </c>
      <c r="E204" s="42"/>
      <c r="F204" s="220" t="s">
        <v>309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82</v>
      </c>
    </row>
    <row r="205" s="2" customFormat="1">
      <c r="A205" s="40"/>
      <c r="B205" s="41"/>
      <c r="C205" s="42"/>
      <c r="D205" s="226" t="s">
        <v>198</v>
      </c>
      <c r="E205" s="42"/>
      <c r="F205" s="247" t="s">
        <v>310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198</v>
      </c>
      <c r="AU205" s="19" t="s">
        <v>82</v>
      </c>
    </row>
    <row r="206" s="13" customFormat="1">
      <c r="A206" s="13"/>
      <c r="B206" s="224"/>
      <c r="C206" s="225"/>
      <c r="D206" s="226" t="s">
        <v>138</v>
      </c>
      <c r="E206" s="227" t="s">
        <v>21</v>
      </c>
      <c r="F206" s="228" t="s">
        <v>311</v>
      </c>
      <c r="G206" s="225"/>
      <c r="H206" s="229">
        <v>0.89700000000000002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138</v>
      </c>
      <c r="AU206" s="235" t="s">
        <v>82</v>
      </c>
      <c r="AV206" s="13" t="s">
        <v>82</v>
      </c>
      <c r="AW206" s="13" t="s">
        <v>34</v>
      </c>
      <c r="AX206" s="13" t="s">
        <v>73</v>
      </c>
      <c r="AY206" s="235" t="s">
        <v>128</v>
      </c>
    </row>
    <row r="207" s="14" customFormat="1">
      <c r="A207" s="14"/>
      <c r="B207" s="236"/>
      <c r="C207" s="237"/>
      <c r="D207" s="226" t="s">
        <v>138</v>
      </c>
      <c r="E207" s="238" t="s">
        <v>21</v>
      </c>
      <c r="F207" s="239" t="s">
        <v>146</v>
      </c>
      <c r="G207" s="237"/>
      <c r="H207" s="240">
        <v>0.89700000000000002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138</v>
      </c>
      <c r="AU207" s="246" t="s">
        <v>82</v>
      </c>
      <c r="AV207" s="14" t="s">
        <v>85</v>
      </c>
      <c r="AW207" s="14" t="s">
        <v>34</v>
      </c>
      <c r="AX207" s="14" t="s">
        <v>73</v>
      </c>
      <c r="AY207" s="246" t="s">
        <v>128</v>
      </c>
    </row>
    <row r="208" s="13" customFormat="1">
      <c r="A208" s="13"/>
      <c r="B208" s="224"/>
      <c r="C208" s="225"/>
      <c r="D208" s="226" t="s">
        <v>138</v>
      </c>
      <c r="E208" s="227" t="s">
        <v>21</v>
      </c>
      <c r="F208" s="228" t="s">
        <v>312</v>
      </c>
      <c r="G208" s="225"/>
      <c r="H208" s="229">
        <v>0.90000000000000002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138</v>
      </c>
      <c r="AU208" s="235" t="s">
        <v>82</v>
      </c>
      <c r="AV208" s="13" t="s">
        <v>82</v>
      </c>
      <c r="AW208" s="13" t="s">
        <v>34</v>
      </c>
      <c r="AX208" s="13" t="s">
        <v>78</v>
      </c>
      <c r="AY208" s="235" t="s">
        <v>128</v>
      </c>
    </row>
    <row r="209" s="2" customFormat="1" ht="14.4" customHeight="1">
      <c r="A209" s="40"/>
      <c r="B209" s="41"/>
      <c r="C209" s="206" t="s">
        <v>313</v>
      </c>
      <c r="D209" s="206" t="s">
        <v>130</v>
      </c>
      <c r="E209" s="207" t="s">
        <v>314</v>
      </c>
      <c r="F209" s="208" t="s">
        <v>315</v>
      </c>
      <c r="G209" s="209" t="s">
        <v>316</v>
      </c>
      <c r="H209" s="210">
        <v>17</v>
      </c>
      <c r="I209" s="211"/>
      <c r="J209" s="212">
        <f>ROUND(I209*H209,2)</f>
        <v>0</v>
      </c>
      <c r="K209" s="208" t="s">
        <v>134</v>
      </c>
      <c r="L209" s="46"/>
      <c r="M209" s="213" t="s">
        <v>21</v>
      </c>
      <c r="N209" s="214" t="s">
        <v>44</v>
      </c>
      <c r="O209" s="86"/>
      <c r="P209" s="215">
        <f>O209*H209</f>
        <v>0</v>
      </c>
      <c r="Q209" s="215">
        <v>0.087419999999999998</v>
      </c>
      <c r="R209" s="215">
        <f>Q209*H209</f>
        <v>1.48614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85</v>
      </c>
      <c r="AT209" s="217" t="s">
        <v>130</v>
      </c>
      <c r="AU209" s="217" t="s">
        <v>82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78</v>
      </c>
      <c r="BK209" s="218">
        <f>ROUND(I209*H209,2)</f>
        <v>0</v>
      </c>
      <c r="BL209" s="19" t="s">
        <v>85</v>
      </c>
      <c r="BM209" s="217" t="s">
        <v>317</v>
      </c>
    </row>
    <row r="210" s="2" customFormat="1">
      <c r="A210" s="40"/>
      <c r="B210" s="41"/>
      <c r="C210" s="42"/>
      <c r="D210" s="219" t="s">
        <v>136</v>
      </c>
      <c r="E210" s="42"/>
      <c r="F210" s="220" t="s">
        <v>318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136</v>
      </c>
      <c r="AU210" s="19" t="s">
        <v>82</v>
      </c>
    </row>
    <row r="211" s="13" customFormat="1">
      <c r="A211" s="13"/>
      <c r="B211" s="224"/>
      <c r="C211" s="225"/>
      <c r="D211" s="226" t="s">
        <v>138</v>
      </c>
      <c r="E211" s="227" t="s">
        <v>21</v>
      </c>
      <c r="F211" s="228" t="s">
        <v>235</v>
      </c>
      <c r="G211" s="225"/>
      <c r="H211" s="229">
        <v>17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138</v>
      </c>
      <c r="AU211" s="235" t="s">
        <v>82</v>
      </c>
      <c r="AV211" s="13" t="s">
        <v>82</v>
      </c>
      <c r="AW211" s="13" t="s">
        <v>34</v>
      </c>
      <c r="AX211" s="13" t="s">
        <v>78</v>
      </c>
      <c r="AY211" s="235" t="s">
        <v>128</v>
      </c>
    </row>
    <row r="212" s="2" customFormat="1" ht="14.4" customHeight="1">
      <c r="A212" s="40"/>
      <c r="B212" s="41"/>
      <c r="C212" s="259" t="s">
        <v>319</v>
      </c>
      <c r="D212" s="259" t="s">
        <v>266</v>
      </c>
      <c r="E212" s="260" t="s">
        <v>320</v>
      </c>
      <c r="F212" s="261" t="s">
        <v>321</v>
      </c>
      <c r="G212" s="262" t="s">
        <v>316</v>
      </c>
      <c r="H212" s="263">
        <v>17.170000000000002</v>
      </c>
      <c r="I212" s="264"/>
      <c r="J212" s="265">
        <f>ROUND(I212*H212,2)</f>
        <v>0</v>
      </c>
      <c r="K212" s="261" t="s">
        <v>134</v>
      </c>
      <c r="L212" s="266"/>
      <c r="M212" s="267" t="s">
        <v>21</v>
      </c>
      <c r="N212" s="268" t="s">
        <v>44</v>
      </c>
      <c r="O212" s="86"/>
      <c r="P212" s="215">
        <f>O212*H212</f>
        <v>0</v>
      </c>
      <c r="Q212" s="215">
        <v>0.027</v>
      </c>
      <c r="R212" s="215">
        <f>Q212*H212</f>
        <v>0.46359000000000006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175</v>
      </c>
      <c r="AT212" s="217" t="s">
        <v>266</v>
      </c>
      <c r="AU212" s="217" t="s">
        <v>82</v>
      </c>
      <c r="AY212" s="19" t="s">
        <v>128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78</v>
      </c>
      <c r="BK212" s="218">
        <f>ROUND(I212*H212,2)</f>
        <v>0</v>
      </c>
      <c r="BL212" s="19" t="s">
        <v>85</v>
      </c>
      <c r="BM212" s="217" t="s">
        <v>322</v>
      </c>
    </row>
    <row r="213" s="13" customFormat="1">
      <c r="A213" s="13"/>
      <c r="B213" s="224"/>
      <c r="C213" s="225"/>
      <c r="D213" s="226" t="s">
        <v>138</v>
      </c>
      <c r="E213" s="227" t="s">
        <v>21</v>
      </c>
      <c r="F213" s="228" t="s">
        <v>323</v>
      </c>
      <c r="G213" s="225"/>
      <c r="H213" s="229">
        <v>17.170000000000002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138</v>
      </c>
      <c r="AU213" s="235" t="s">
        <v>82</v>
      </c>
      <c r="AV213" s="13" t="s">
        <v>82</v>
      </c>
      <c r="AW213" s="13" t="s">
        <v>34</v>
      </c>
      <c r="AX213" s="13" t="s">
        <v>73</v>
      </c>
      <c r="AY213" s="235" t="s">
        <v>128</v>
      </c>
    </row>
    <row r="214" s="14" customFormat="1">
      <c r="A214" s="14"/>
      <c r="B214" s="236"/>
      <c r="C214" s="237"/>
      <c r="D214" s="226" t="s">
        <v>138</v>
      </c>
      <c r="E214" s="238" t="s">
        <v>21</v>
      </c>
      <c r="F214" s="239" t="s">
        <v>146</v>
      </c>
      <c r="G214" s="237"/>
      <c r="H214" s="240">
        <v>17.170000000000002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138</v>
      </c>
      <c r="AU214" s="246" t="s">
        <v>82</v>
      </c>
      <c r="AV214" s="14" t="s">
        <v>85</v>
      </c>
      <c r="AW214" s="14" t="s">
        <v>34</v>
      </c>
      <c r="AX214" s="14" t="s">
        <v>78</v>
      </c>
      <c r="AY214" s="246" t="s">
        <v>128</v>
      </c>
    </row>
    <row r="215" s="2" customFormat="1" ht="14.4" customHeight="1">
      <c r="A215" s="40"/>
      <c r="B215" s="41"/>
      <c r="C215" s="206" t="s">
        <v>324</v>
      </c>
      <c r="D215" s="206" t="s">
        <v>130</v>
      </c>
      <c r="E215" s="207" t="s">
        <v>325</v>
      </c>
      <c r="F215" s="208" t="s">
        <v>326</v>
      </c>
      <c r="G215" s="209" t="s">
        <v>316</v>
      </c>
      <c r="H215" s="210">
        <v>12</v>
      </c>
      <c r="I215" s="211"/>
      <c r="J215" s="212">
        <f>ROUND(I215*H215,2)</f>
        <v>0</v>
      </c>
      <c r="K215" s="208" t="s">
        <v>134</v>
      </c>
      <c r="L215" s="46"/>
      <c r="M215" s="213" t="s">
        <v>21</v>
      </c>
      <c r="N215" s="214" t="s">
        <v>44</v>
      </c>
      <c r="O215" s="86"/>
      <c r="P215" s="215">
        <f>O215*H215</f>
        <v>0</v>
      </c>
      <c r="Q215" s="215">
        <v>0.087419999999999998</v>
      </c>
      <c r="R215" s="215">
        <f>Q215*H215</f>
        <v>1.04904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85</v>
      </c>
      <c r="AT215" s="217" t="s">
        <v>130</v>
      </c>
      <c r="AU215" s="217" t="s">
        <v>82</v>
      </c>
      <c r="AY215" s="19" t="s">
        <v>128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78</v>
      </c>
      <c r="BK215" s="218">
        <f>ROUND(I215*H215,2)</f>
        <v>0</v>
      </c>
      <c r="BL215" s="19" t="s">
        <v>85</v>
      </c>
      <c r="BM215" s="217" t="s">
        <v>327</v>
      </c>
    </row>
    <row r="216" s="2" customFormat="1">
      <c r="A216" s="40"/>
      <c r="B216" s="41"/>
      <c r="C216" s="42"/>
      <c r="D216" s="219" t="s">
        <v>136</v>
      </c>
      <c r="E216" s="42"/>
      <c r="F216" s="220" t="s">
        <v>328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136</v>
      </c>
      <c r="AU216" s="19" t="s">
        <v>82</v>
      </c>
    </row>
    <row r="217" s="13" customFormat="1">
      <c r="A217" s="13"/>
      <c r="B217" s="224"/>
      <c r="C217" s="225"/>
      <c r="D217" s="226" t="s">
        <v>138</v>
      </c>
      <c r="E217" s="227" t="s">
        <v>21</v>
      </c>
      <c r="F217" s="228" t="s">
        <v>201</v>
      </c>
      <c r="G217" s="225"/>
      <c r="H217" s="229">
        <v>12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138</v>
      </c>
      <c r="AU217" s="235" t="s">
        <v>82</v>
      </c>
      <c r="AV217" s="13" t="s">
        <v>82</v>
      </c>
      <c r="AW217" s="13" t="s">
        <v>34</v>
      </c>
      <c r="AX217" s="13" t="s">
        <v>78</v>
      </c>
      <c r="AY217" s="235" t="s">
        <v>128</v>
      </c>
    </row>
    <row r="218" s="2" customFormat="1" ht="14.4" customHeight="1">
      <c r="A218" s="40"/>
      <c r="B218" s="41"/>
      <c r="C218" s="259" t="s">
        <v>329</v>
      </c>
      <c r="D218" s="259" t="s">
        <v>266</v>
      </c>
      <c r="E218" s="260" t="s">
        <v>330</v>
      </c>
      <c r="F218" s="261" t="s">
        <v>331</v>
      </c>
      <c r="G218" s="262" t="s">
        <v>316</v>
      </c>
      <c r="H218" s="263">
        <v>12.119999999999999</v>
      </c>
      <c r="I218" s="264"/>
      <c r="J218" s="265">
        <f>ROUND(I218*H218,2)</f>
        <v>0</v>
      </c>
      <c r="K218" s="261" t="s">
        <v>21</v>
      </c>
      <c r="L218" s="266"/>
      <c r="M218" s="267" t="s">
        <v>21</v>
      </c>
      <c r="N218" s="268" t="s">
        <v>44</v>
      </c>
      <c r="O218" s="86"/>
      <c r="P218" s="215">
        <f>O218*H218</f>
        <v>0</v>
      </c>
      <c r="Q218" s="215">
        <v>0.28199999999999997</v>
      </c>
      <c r="R218" s="215">
        <f>Q218*H218</f>
        <v>3.4178399999999995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175</v>
      </c>
      <c r="AT218" s="217" t="s">
        <v>266</v>
      </c>
      <c r="AU218" s="217" t="s">
        <v>82</v>
      </c>
      <c r="AY218" s="19" t="s">
        <v>128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78</v>
      </c>
      <c r="BK218" s="218">
        <f>ROUND(I218*H218,2)</f>
        <v>0</v>
      </c>
      <c r="BL218" s="19" t="s">
        <v>85</v>
      </c>
      <c r="BM218" s="217" t="s">
        <v>332</v>
      </c>
    </row>
    <row r="219" s="13" customFormat="1">
      <c r="A219" s="13"/>
      <c r="B219" s="224"/>
      <c r="C219" s="225"/>
      <c r="D219" s="226" t="s">
        <v>138</v>
      </c>
      <c r="E219" s="227" t="s">
        <v>21</v>
      </c>
      <c r="F219" s="228" t="s">
        <v>333</v>
      </c>
      <c r="G219" s="225"/>
      <c r="H219" s="229">
        <v>12.119999999999999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138</v>
      </c>
      <c r="AU219" s="235" t="s">
        <v>82</v>
      </c>
      <c r="AV219" s="13" t="s">
        <v>82</v>
      </c>
      <c r="AW219" s="13" t="s">
        <v>34</v>
      </c>
      <c r="AX219" s="13" t="s">
        <v>78</v>
      </c>
      <c r="AY219" s="235" t="s">
        <v>128</v>
      </c>
    </row>
    <row r="220" s="2" customFormat="1" ht="22.2" customHeight="1">
      <c r="A220" s="40"/>
      <c r="B220" s="41"/>
      <c r="C220" s="206" t="s">
        <v>334</v>
      </c>
      <c r="D220" s="206" t="s">
        <v>130</v>
      </c>
      <c r="E220" s="207" t="s">
        <v>335</v>
      </c>
      <c r="F220" s="208" t="s">
        <v>336</v>
      </c>
      <c r="G220" s="209" t="s">
        <v>178</v>
      </c>
      <c r="H220" s="210">
        <v>0.90000000000000002</v>
      </c>
      <c r="I220" s="211"/>
      <c r="J220" s="212">
        <f>ROUND(I220*H220,2)</f>
        <v>0</v>
      </c>
      <c r="K220" s="208" t="s">
        <v>134</v>
      </c>
      <c r="L220" s="46"/>
      <c r="M220" s="213" t="s">
        <v>21</v>
      </c>
      <c r="N220" s="214" t="s">
        <v>44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85</v>
      </c>
      <c r="AT220" s="217" t="s">
        <v>130</v>
      </c>
      <c r="AU220" s="217" t="s">
        <v>82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78</v>
      </c>
      <c r="BK220" s="218">
        <f>ROUND(I220*H220,2)</f>
        <v>0</v>
      </c>
      <c r="BL220" s="19" t="s">
        <v>85</v>
      </c>
      <c r="BM220" s="217" t="s">
        <v>337</v>
      </c>
    </row>
    <row r="221" s="2" customFormat="1">
      <c r="A221" s="40"/>
      <c r="B221" s="41"/>
      <c r="C221" s="42"/>
      <c r="D221" s="219" t="s">
        <v>136</v>
      </c>
      <c r="E221" s="42"/>
      <c r="F221" s="220" t="s">
        <v>338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136</v>
      </c>
      <c r="AU221" s="19" t="s">
        <v>82</v>
      </c>
    </row>
    <row r="222" s="13" customFormat="1">
      <c r="A222" s="13"/>
      <c r="B222" s="224"/>
      <c r="C222" s="225"/>
      <c r="D222" s="226" t="s">
        <v>138</v>
      </c>
      <c r="E222" s="227" t="s">
        <v>21</v>
      </c>
      <c r="F222" s="228" t="s">
        <v>339</v>
      </c>
      <c r="G222" s="225"/>
      <c r="H222" s="229">
        <v>0.89700000000000002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138</v>
      </c>
      <c r="AU222" s="235" t="s">
        <v>82</v>
      </c>
      <c r="AV222" s="13" t="s">
        <v>82</v>
      </c>
      <c r="AW222" s="13" t="s">
        <v>34</v>
      </c>
      <c r="AX222" s="13" t="s">
        <v>73</v>
      </c>
      <c r="AY222" s="235" t="s">
        <v>128</v>
      </c>
    </row>
    <row r="223" s="15" customFormat="1">
      <c r="A223" s="15"/>
      <c r="B223" s="248"/>
      <c r="C223" s="249"/>
      <c r="D223" s="226" t="s">
        <v>138</v>
      </c>
      <c r="E223" s="250" t="s">
        <v>21</v>
      </c>
      <c r="F223" s="251" t="s">
        <v>340</v>
      </c>
      <c r="G223" s="249"/>
      <c r="H223" s="252">
        <v>0.89700000000000002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138</v>
      </c>
      <c r="AU223" s="258" t="s">
        <v>82</v>
      </c>
      <c r="AV223" s="15" t="s">
        <v>147</v>
      </c>
      <c r="AW223" s="15" t="s">
        <v>34</v>
      </c>
      <c r="AX223" s="15" t="s">
        <v>73</v>
      </c>
      <c r="AY223" s="258" t="s">
        <v>128</v>
      </c>
    </row>
    <row r="224" s="14" customFormat="1">
      <c r="A224" s="14"/>
      <c r="B224" s="236"/>
      <c r="C224" s="237"/>
      <c r="D224" s="226" t="s">
        <v>138</v>
      </c>
      <c r="E224" s="238" t="s">
        <v>21</v>
      </c>
      <c r="F224" s="239" t="s">
        <v>146</v>
      </c>
      <c r="G224" s="237"/>
      <c r="H224" s="240">
        <v>0.89700000000000002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138</v>
      </c>
      <c r="AU224" s="246" t="s">
        <v>82</v>
      </c>
      <c r="AV224" s="14" t="s">
        <v>85</v>
      </c>
      <c r="AW224" s="14" t="s">
        <v>34</v>
      </c>
      <c r="AX224" s="14" t="s">
        <v>73</v>
      </c>
      <c r="AY224" s="246" t="s">
        <v>128</v>
      </c>
    </row>
    <row r="225" s="13" customFormat="1">
      <c r="A225" s="13"/>
      <c r="B225" s="224"/>
      <c r="C225" s="225"/>
      <c r="D225" s="226" t="s">
        <v>138</v>
      </c>
      <c r="E225" s="227" t="s">
        <v>21</v>
      </c>
      <c r="F225" s="228" t="s">
        <v>312</v>
      </c>
      <c r="G225" s="225"/>
      <c r="H225" s="229">
        <v>0.90000000000000002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138</v>
      </c>
      <c r="AU225" s="235" t="s">
        <v>82</v>
      </c>
      <c r="AV225" s="13" t="s">
        <v>82</v>
      </c>
      <c r="AW225" s="13" t="s">
        <v>34</v>
      </c>
      <c r="AX225" s="13" t="s">
        <v>78</v>
      </c>
      <c r="AY225" s="235" t="s">
        <v>128</v>
      </c>
    </row>
    <row r="226" s="2" customFormat="1" ht="22.2" customHeight="1">
      <c r="A226" s="40"/>
      <c r="B226" s="41"/>
      <c r="C226" s="206" t="s">
        <v>341</v>
      </c>
      <c r="D226" s="206" t="s">
        <v>130</v>
      </c>
      <c r="E226" s="207" t="s">
        <v>342</v>
      </c>
      <c r="F226" s="208" t="s">
        <v>343</v>
      </c>
      <c r="G226" s="209" t="s">
        <v>178</v>
      </c>
      <c r="H226" s="210">
        <v>2.2999999999999998</v>
      </c>
      <c r="I226" s="211"/>
      <c r="J226" s="212">
        <f>ROUND(I226*H226,2)</f>
        <v>0</v>
      </c>
      <c r="K226" s="208" t="s">
        <v>134</v>
      </c>
      <c r="L226" s="46"/>
      <c r="M226" s="213" t="s">
        <v>21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85</v>
      </c>
      <c r="AT226" s="217" t="s">
        <v>130</v>
      </c>
      <c r="AU226" s="217" t="s">
        <v>82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78</v>
      </c>
      <c r="BK226" s="218">
        <f>ROUND(I226*H226,2)</f>
        <v>0</v>
      </c>
      <c r="BL226" s="19" t="s">
        <v>85</v>
      </c>
      <c r="BM226" s="217" t="s">
        <v>344</v>
      </c>
    </row>
    <row r="227" s="2" customFormat="1">
      <c r="A227" s="40"/>
      <c r="B227" s="41"/>
      <c r="C227" s="42"/>
      <c r="D227" s="219" t="s">
        <v>136</v>
      </c>
      <c r="E227" s="42"/>
      <c r="F227" s="220" t="s">
        <v>345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136</v>
      </c>
      <c r="AU227" s="19" t="s">
        <v>82</v>
      </c>
    </row>
    <row r="228" s="13" customFormat="1">
      <c r="A228" s="13"/>
      <c r="B228" s="224"/>
      <c r="C228" s="225"/>
      <c r="D228" s="226" t="s">
        <v>138</v>
      </c>
      <c r="E228" s="227" t="s">
        <v>21</v>
      </c>
      <c r="F228" s="228" t="s">
        <v>346</v>
      </c>
      <c r="G228" s="225"/>
      <c r="H228" s="229">
        <v>2.2989999999999999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138</v>
      </c>
      <c r="AU228" s="235" t="s">
        <v>82</v>
      </c>
      <c r="AV228" s="13" t="s">
        <v>82</v>
      </c>
      <c r="AW228" s="13" t="s">
        <v>34</v>
      </c>
      <c r="AX228" s="13" t="s">
        <v>73</v>
      </c>
      <c r="AY228" s="235" t="s">
        <v>128</v>
      </c>
    </row>
    <row r="229" s="15" customFormat="1">
      <c r="A229" s="15"/>
      <c r="B229" s="248"/>
      <c r="C229" s="249"/>
      <c r="D229" s="226" t="s">
        <v>138</v>
      </c>
      <c r="E229" s="250" t="s">
        <v>21</v>
      </c>
      <c r="F229" s="251" t="s">
        <v>347</v>
      </c>
      <c r="G229" s="249"/>
      <c r="H229" s="252">
        <v>2.2989999999999999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8" t="s">
        <v>138</v>
      </c>
      <c r="AU229" s="258" t="s">
        <v>82</v>
      </c>
      <c r="AV229" s="15" t="s">
        <v>147</v>
      </c>
      <c r="AW229" s="15" t="s">
        <v>34</v>
      </c>
      <c r="AX229" s="15" t="s">
        <v>73</v>
      </c>
      <c r="AY229" s="258" t="s">
        <v>128</v>
      </c>
    </row>
    <row r="230" s="14" customFormat="1">
      <c r="A230" s="14"/>
      <c r="B230" s="236"/>
      <c r="C230" s="237"/>
      <c r="D230" s="226" t="s">
        <v>138</v>
      </c>
      <c r="E230" s="238" t="s">
        <v>21</v>
      </c>
      <c r="F230" s="239" t="s">
        <v>146</v>
      </c>
      <c r="G230" s="237"/>
      <c r="H230" s="240">
        <v>2.2989999999999999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138</v>
      </c>
      <c r="AU230" s="246" t="s">
        <v>82</v>
      </c>
      <c r="AV230" s="14" t="s">
        <v>85</v>
      </c>
      <c r="AW230" s="14" t="s">
        <v>34</v>
      </c>
      <c r="AX230" s="14" t="s">
        <v>73</v>
      </c>
      <c r="AY230" s="246" t="s">
        <v>128</v>
      </c>
    </row>
    <row r="231" s="13" customFormat="1">
      <c r="A231" s="13"/>
      <c r="B231" s="224"/>
      <c r="C231" s="225"/>
      <c r="D231" s="226" t="s">
        <v>138</v>
      </c>
      <c r="E231" s="227" t="s">
        <v>21</v>
      </c>
      <c r="F231" s="228" t="s">
        <v>348</v>
      </c>
      <c r="G231" s="225"/>
      <c r="H231" s="229">
        <v>2.2999999999999998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138</v>
      </c>
      <c r="AU231" s="235" t="s">
        <v>82</v>
      </c>
      <c r="AV231" s="13" t="s">
        <v>82</v>
      </c>
      <c r="AW231" s="13" t="s">
        <v>34</v>
      </c>
      <c r="AX231" s="13" t="s">
        <v>78</v>
      </c>
      <c r="AY231" s="235" t="s">
        <v>128</v>
      </c>
    </row>
    <row r="232" s="2" customFormat="1" ht="22.2" customHeight="1">
      <c r="A232" s="40"/>
      <c r="B232" s="41"/>
      <c r="C232" s="206" t="s">
        <v>349</v>
      </c>
      <c r="D232" s="206" t="s">
        <v>130</v>
      </c>
      <c r="E232" s="207" t="s">
        <v>350</v>
      </c>
      <c r="F232" s="208" t="s">
        <v>351</v>
      </c>
      <c r="G232" s="209" t="s">
        <v>133</v>
      </c>
      <c r="H232" s="210">
        <v>4.2699999999999996</v>
      </c>
      <c r="I232" s="211"/>
      <c r="J232" s="212">
        <f>ROUND(I232*H232,2)</f>
        <v>0</v>
      </c>
      <c r="K232" s="208" t="s">
        <v>134</v>
      </c>
      <c r="L232" s="46"/>
      <c r="M232" s="213" t="s">
        <v>21</v>
      </c>
      <c r="N232" s="214" t="s">
        <v>44</v>
      </c>
      <c r="O232" s="86"/>
      <c r="P232" s="215">
        <f>O232*H232</f>
        <v>0</v>
      </c>
      <c r="Q232" s="215">
        <v>0.0063200000000000001</v>
      </c>
      <c r="R232" s="215">
        <f>Q232*H232</f>
        <v>0.026986399999999997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85</v>
      </c>
      <c r="AT232" s="217" t="s">
        <v>130</v>
      </c>
      <c r="AU232" s="217" t="s">
        <v>82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78</v>
      </c>
      <c r="BK232" s="218">
        <f>ROUND(I232*H232,2)</f>
        <v>0</v>
      </c>
      <c r="BL232" s="19" t="s">
        <v>85</v>
      </c>
      <c r="BM232" s="217" t="s">
        <v>352</v>
      </c>
    </row>
    <row r="233" s="2" customFormat="1">
      <c r="A233" s="40"/>
      <c r="B233" s="41"/>
      <c r="C233" s="42"/>
      <c r="D233" s="219" t="s">
        <v>136</v>
      </c>
      <c r="E233" s="42"/>
      <c r="F233" s="220" t="s">
        <v>353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82</v>
      </c>
    </row>
    <row r="234" s="13" customFormat="1">
      <c r="A234" s="13"/>
      <c r="B234" s="224"/>
      <c r="C234" s="225"/>
      <c r="D234" s="226" t="s">
        <v>138</v>
      </c>
      <c r="E234" s="227" t="s">
        <v>21</v>
      </c>
      <c r="F234" s="228" t="s">
        <v>354</v>
      </c>
      <c r="G234" s="225"/>
      <c r="H234" s="229">
        <v>4.2699999999999996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138</v>
      </c>
      <c r="AU234" s="235" t="s">
        <v>82</v>
      </c>
      <c r="AV234" s="13" t="s">
        <v>82</v>
      </c>
      <c r="AW234" s="13" t="s">
        <v>34</v>
      </c>
      <c r="AX234" s="13" t="s">
        <v>73</v>
      </c>
      <c r="AY234" s="235" t="s">
        <v>128</v>
      </c>
    </row>
    <row r="235" s="14" customFormat="1">
      <c r="A235" s="14"/>
      <c r="B235" s="236"/>
      <c r="C235" s="237"/>
      <c r="D235" s="226" t="s">
        <v>138</v>
      </c>
      <c r="E235" s="238" t="s">
        <v>21</v>
      </c>
      <c r="F235" s="239" t="s">
        <v>146</v>
      </c>
      <c r="G235" s="237"/>
      <c r="H235" s="240">
        <v>4.2699999999999996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138</v>
      </c>
      <c r="AU235" s="246" t="s">
        <v>82</v>
      </c>
      <c r="AV235" s="14" t="s">
        <v>85</v>
      </c>
      <c r="AW235" s="14" t="s">
        <v>34</v>
      </c>
      <c r="AX235" s="14" t="s">
        <v>78</v>
      </c>
      <c r="AY235" s="246" t="s">
        <v>128</v>
      </c>
    </row>
    <row r="236" s="12" customFormat="1" ht="22.8" customHeight="1">
      <c r="A236" s="12"/>
      <c r="B236" s="190"/>
      <c r="C236" s="191"/>
      <c r="D236" s="192" t="s">
        <v>72</v>
      </c>
      <c r="E236" s="204" t="s">
        <v>88</v>
      </c>
      <c r="F236" s="204" t="s">
        <v>355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SUM(P237:P328)</f>
        <v>0</v>
      </c>
      <c r="Q236" s="198"/>
      <c r="R236" s="199">
        <f>SUM(R237:R328)</f>
        <v>87.803200000000004</v>
      </c>
      <c r="S236" s="198"/>
      <c r="T236" s="200">
        <f>SUM(T237:T328)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78</v>
      </c>
      <c r="AT236" s="202" t="s">
        <v>72</v>
      </c>
      <c r="AU236" s="202" t="s">
        <v>78</v>
      </c>
      <c r="AY236" s="201" t="s">
        <v>128</v>
      </c>
      <c r="BK236" s="203">
        <f>SUM(BK237:BK328)</f>
        <v>0</v>
      </c>
    </row>
    <row r="237" s="2" customFormat="1" ht="19.8" customHeight="1">
      <c r="A237" s="40"/>
      <c r="B237" s="41"/>
      <c r="C237" s="206" t="s">
        <v>356</v>
      </c>
      <c r="D237" s="206" t="s">
        <v>130</v>
      </c>
      <c r="E237" s="207" t="s">
        <v>357</v>
      </c>
      <c r="F237" s="208" t="s">
        <v>358</v>
      </c>
      <c r="G237" s="209" t="s">
        <v>133</v>
      </c>
      <c r="H237" s="210">
        <v>2787</v>
      </c>
      <c r="I237" s="211"/>
      <c r="J237" s="212">
        <f>ROUND(I237*H237,2)</f>
        <v>0</v>
      </c>
      <c r="K237" s="208" t="s">
        <v>134</v>
      </c>
      <c r="L237" s="46"/>
      <c r="M237" s="213" t="s">
        <v>21</v>
      </c>
      <c r="N237" s="214" t="s">
        <v>44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85</v>
      </c>
      <c r="AT237" s="217" t="s">
        <v>130</v>
      </c>
      <c r="AU237" s="217" t="s">
        <v>82</v>
      </c>
      <c r="AY237" s="19" t="s">
        <v>128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78</v>
      </c>
      <c r="BK237" s="218">
        <f>ROUND(I237*H237,2)</f>
        <v>0</v>
      </c>
      <c r="BL237" s="19" t="s">
        <v>85</v>
      </c>
      <c r="BM237" s="217" t="s">
        <v>359</v>
      </c>
    </row>
    <row r="238" s="2" customFormat="1">
      <c r="A238" s="40"/>
      <c r="B238" s="41"/>
      <c r="C238" s="42"/>
      <c r="D238" s="219" t="s">
        <v>136</v>
      </c>
      <c r="E238" s="42"/>
      <c r="F238" s="220" t="s">
        <v>360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136</v>
      </c>
      <c r="AU238" s="19" t="s">
        <v>82</v>
      </c>
    </row>
    <row r="239" s="2" customFormat="1">
      <c r="A239" s="40"/>
      <c r="B239" s="41"/>
      <c r="C239" s="42"/>
      <c r="D239" s="226" t="s">
        <v>198</v>
      </c>
      <c r="E239" s="42"/>
      <c r="F239" s="247" t="s">
        <v>361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198</v>
      </c>
      <c r="AU239" s="19" t="s">
        <v>82</v>
      </c>
    </row>
    <row r="240" s="13" customFormat="1">
      <c r="A240" s="13"/>
      <c r="B240" s="224"/>
      <c r="C240" s="225"/>
      <c r="D240" s="226" t="s">
        <v>138</v>
      </c>
      <c r="E240" s="227" t="s">
        <v>21</v>
      </c>
      <c r="F240" s="228" t="s">
        <v>362</v>
      </c>
      <c r="G240" s="225"/>
      <c r="H240" s="229">
        <v>2787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138</v>
      </c>
      <c r="AU240" s="235" t="s">
        <v>82</v>
      </c>
      <c r="AV240" s="13" t="s">
        <v>82</v>
      </c>
      <c r="AW240" s="13" t="s">
        <v>34</v>
      </c>
      <c r="AX240" s="13" t="s">
        <v>73</v>
      </c>
      <c r="AY240" s="235" t="s">
        <v>128</v>
      </c>
    </row>
    <row r="241" s="14" customFormat="1">
      <c r="A241" s="14"/>
      <c r="B241" s="236"/>
      <c r="C241" s="237"/>
      <c r="D241" s="226" t="s">
        <v>138</v>
      </c>
      <c r="E241" s="238" t="s">
        <v>21</v>
      </c>
      <c r="F241" s="239" t="s">
        <v>146</v>
      </c>
      <c r="G241" s="237"/>
      <c r="H241" s="240">
        <v>2787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138</v>
      </c>
      <c r="AU241" s="246" t="s">
        <v>82</v>
      </c>
      <c r="AV241" s="14" t="s">
        <v>85</v>
      </c>
      <c r="AW241" s="14" t="s">
        <v>34</v>
      </c>
      <c r="AX241" s="14" t="s">
        <v>78</v>
      </c>
      <c r="AY241" s="246" t="s">
        <v>128</v>
      </c>
    </row>
    <row r="242" s="2" customFormat="1" ht="19.8" customHeight="1">
      <c r="A242" s="40"/>
      <c r="B242" s="41"/>
      <c r="C242" s="206" t="s">
        <v>363</v>
      </c>
      <c r="D242" s="206" t="s">
        <v>130</v>
      </c>
      <c r="E242" s="207" t="s">
        <v>364</v>
      </c>
      <c r="F242" s="208" t="s">
        <v>365</v>
      </c>
      <c r="G242" s="209" t="s">
        <v>133</v>
      </c>
      <c r="H242" s="210">
        <v>148</v>
      </c>
      <c r="I242" s="211"/>
      <c r="J242" s="212">
        <f>ROUND(I242*H242,2)</f>
        <v>0</v>
      </c>
      <c r="K242" s="208" t="s">
        <v>134</v>
      </c>
      <c r="L242" s="46"/>
      <c r="M242" s="213" t="s">
        <v>21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85</v>
      </c>
      <c r="AT242" s="217" t="s">
        <v>130</v>
      </c>
      <c r="AU242" s="217" t="s">
        <v>82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78</v>
      </c>
      <c r="BK242" s="218">
        <f>ROUND(I242*H242,2)</f>
        <v>0</v>
      </c>
      <c r="BL242" s="19" t="s">
        <v>85</v>
      </c>
      <c r="BM242" s="217" t="s">
        <v>366</v>
      </c>
    </row>
    <row r="243" s="2" customFormat="1">
      <c r="A243" s="40"/>
      <c r="B243" s="41"/>
      <c r="C243" s="42"/>
      <c r="D243" s="219" t="s">
        <v>136</v>
      </c>
      <c r="E243" s="42"/>
      <c r="F243" s="220" t="s">
        <v>367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136</v>
      </c>
      <c r="AU243" s="19" t="s">
        <v>82</v>
      </c>
    </row>
    <row r="244" s="13" customFormat="1">
      <c r="A244" s="13"/>
      <c r="B244" s="224"/>
      <c r="C244" s="225"/>
      <c r="D244" s="226" t="s">
        <v>138</v>
      </c>
      <c r="E244" s="227" t="s">
        <v>21</v>
      </c>
      <c r="F244" s="228" t="s">
        <v>368</v>
      </c>
      <c r="G244" s="225"/>
      <c r="H244" s="229">
        <v>148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138</v>
      </c>
      <c r="AU244" s="235" t="s">
        <v>82</v>
      </c>
      <c r="AV244" s="13" t="s">
        <v>82</v>
      </c>
      <c r="AW244" s="13" t="s">
        <v>34</v>
      </c>
      <c r="AX244" s="13" t="s">
        <v>78</v>
      </c>
      <c r="AY244" s="235" t="s">
        <v>128</v>
      </c>
    </row>
    <row r="245" s="2" customFormat="1" ht="22.2" customHeight="1">
      <c r="A245" s="40"/>
      <c r="B245" s="41"/>
      <c r="C245" s="206" t="s">
        <v>369</v>
      </c>
      <c r="D245" s="206" t="s">
        <v>130</v>
      </c>
      <c r="E245" s="207" t="s">
        <v>370</v>
      </c>
      <c r="F245" s="208" t="s">
        <v>371</v>
      </c>
      <c r="G245" s="209" t="s">
        <v>133</v>
      </c>
      <c r="H245" s="210">
        <v>6410.1000000000004</v>
      </c>
      <c r="I245" s="211"/>
      <c r="J245" s="212">
        <f>ROUND(I245*H245,2)</f>
        <v>0</v>
      </c>
      <c r="K245" s="208" t="s">
        <v>134</v>
      </c>
      <c r="L245" s="46"/>
      <c r="M245" s="213" t="s">
        <v>21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85</v>
      </c>
      <c r="AT245" s="217" t="s">
        <v>130</v>
      </c>
      <c r="AU245" s="217" t="s">
        <v>82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78</v>
      </c>
      <c r="BK245" s="218">
        <f>ROUND(I245*H245,2)</f>
        <v>0</v>
      </c>
      <c r="BL245" s="19" t="s">
        <v>85</v>
      </c>
      <c r="BM245" s="217" t="s">
        <v>372</v>
      </c>
    </row>
    <row r="246" s="2" customFormat="1">
      <c r="A246" s="40"/>
      <c r="B246" s="41"/>
      <c r="C246" s="42"/>
      <c r="D246" s="219" t="s">
        <v>136</v>
      </c>
      <c r="E246" s="42"/>
      <c r="F246" s="220" t="s">
        <v>373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136</v>
      </c>
      <c r="AU246" s="19" t="s">
        <v>82</v>
      </c>
    </row>
    <row r="247" s="13" customFormat="1">
      <c r="A247" s="13"/>
      <c r="B247" s="224"/>
      <c r="C247" s="225"/>
      <c r="D247" s="226" t="s">
        <v>138</v>
      </c>
      <c r="E247" s="227" t="s">
        <v>21</v>
      </c>
      <c r="F247" s="228" t="s">
        <v>374</v>
      </c>
      <c r="G247" s="225"/>
      <c r="H247" s="229">
        <v>6410.1000000000004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138</v>
      </c>
      <c r="AU247" s="235" t="s">
        <v>82</v>
      </c>
      <c r="AV247" s="13" t="s">
        <v>82</v>
      </c>
      <c r="AW247" s="13" t="s">
        <v>34</v>
      </c>
      <c r="AX247" s="13" t="s">
        <v>73</v>
      </c>
      <c r="AY247" s="235" t="s">
        <v>128</v>
      </c>
    </row>
    <row r="248" s="15" customFormat="1">
      <c r="A248" s="15"/>
      <c r="B248" s="248"/>
      <c r="C248" s="249"/>
      <c r="D248" s="226" t="s">
        <v>138</v>
      </c>
      <c r="E248" s="250" t="s">
        <v>21</v>
      </c>
      <c r="F248" s="251" t="s">
        <v>375</v>
      </c>
      <c r="G248" s="249"/>
      <c r="H248" s="252">
        <v>6410.1000000000004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138</v>
      </c>
      <c r="AU248" s="258" t="s">
        <v>82</v>
      </c>
      <c r="AV248" s="15" t="s">
        <v>147</v>
      </c>
      <c r="AW248" s="15" t="s">
        <v>34</v>
      </c>
      <c r="AX248" s="15" t="s">
        <v>73</v>
      </c>
      <c r="AY248" s="258" t="s">
        <v>128</v>
      </c>
    </row>
    <row r="249" s="14" customFormat="1">
      <c r="A249" s="14"/>
      <c r="B249" s="236"/>
      <c r="C249" s="237"/>
      <c r="D249" s="226" t="s">
        <v>138</v>
      </c>
      <c r="E249" s="238" t="s">
        <v>21</v>
      </c>
      <c r="F249" s="239" t="s">
        <v>146</v>
      </c>
      <c r="G249" s="237"/>
      <c r="H249" s="240">
        <v>6410.1000000000004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138</v>
      </c>
      <c r="AU249" s="246" t="s">
        <v>82</v>
      </c>
      <c r="AV249" s="14" t="s">
        <v>85</v>
      </c>
      <c r="AW249" s="14" t="s">
        <v>34</v>
      </c>
      <c r="AX249" s="14" t="s">
        <v>78</v>
      </c>
      <c r="AY249" s="246" t="s">
        <v>128</v>
      </c>
    </row>
    <row r="250" s="2" customFormat="1" ht="19.8" customHeight="1">
      <c r="A250" s="40"/>
      <c r="B250" s="41"/>
      <c r="C250" s="206" t="s">
        <v>376</v>
      </c>
      <c r="D250" s="206" t="s">
        <v>130</v>
      </c>
      <c r="E250" s="207" t="s">
        <v>377</v>
      </c>
      <c r="F250" s="208" t="s">
        <v>378</v>
      </c>
      <c r="G250" s="209" t="s">
        <v>133</v>
      </c>
      <c r="H250" s="210">
        <v>2871.4000000000001</v>
      </c>
      <c r="I250" s="211"/>
      <c r="J250" s="212">
        <f>ROUND(I250*H250,2)</f>
        <v>0</v>
      </c>
      <c r="K250" s="208" t="s">
        <v>134</v>
      </c>
      <c r="L250" s="46"/>
      <c r="M250" s="213" t="s">
        <v>21</v>
      </c>
      <c r="N250" s="21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85</v>
      </c>
      <c r="AT250" s="217" t="s">
        <v>130</v>
      </c>
      <c r="AU250" s="217" t="s">
        <v>82</v>
      </c>
      <c r="AY250" s="19" t="s">
        <v>128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78</v>
      </c>
      <c r="BK250" s="218">
        <f>ROUND(I250*H250,2)</f>
        <v>0</v>
      </c>
      <c r="BL250" s="19" t="s">
        <v>85</v>
      </c>
      <c r="BM250" s="217" t="s">
        <v>379</v>
      </c>
    </row>
    <row r="251" s="2" customFormat="1">
      <c r="A251" s="40"/>
      <c r="B251" s="41"/>
      <c r="C251" s="42"/>
      <c r="D251" s="219" t="s">
        <v>136</v>
      </c>
      <c r="E251" s="42"/>
      <c r="F251" s="220" t="s">
        <v>380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136</v>
      </c>
      <c r="AU251" s="19" t="s">
        <v>82</v>
      </c>
    </row>
    <row r="252" s="13" customFormat="1">
      <c r="A252" s="13"/>
      <c r="B252" s="224"/>
      <c r="C252" s="225"/>
      <c r="D252" s="226" t="s">
        <v>138</v>
      </c>
      <c r="E252" s="227" t="s">
        <v>21</v>
      </c>
      <c r="F252" s="228" t="s">
        <v>362</v>
      </c>
      <c r="G252" s="225"/>
      <c r="H252" s="229">
        <v>2787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138</v>
      </c>
      <c r="AU252" s="235" t="s">
        <v>82</v>
      </c>
      <c r="AV252" s="13" t="s">
        <v>82</v>
      </c>
      <c r="AW252" s="13" t="s">
        <v>34</v>
      </c>
      <c r="AX252" s="13" t="s">
        <v>73</v>
      </c>
      <c r="AY252" s="235" t="s">
        <v>128</v>
      </c>
    </row>
    <row r="253" s="15" customFormat="1">
      <c r="A253" s="15"/>
      <c r="B253" s="248"/>
      <c r="C253" s="249"/>
      <c r="D253" s="226" t="s">
        <v>138</v>
      </c>
      <c r="E253" s="250" t="s">
        <v>21</v>
      </c>
      <c r="F253" s="251" t="s">
        <v>381</v>
      </c>
      <c r="G253" s="249"/>
      <c r="H253" s="252">
        <v>2787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8" t="s">
        <v>138</v>
      </c>
      <c r="AU253" s="258" t="s">
        <v>82</v>
      </c>
      <c r="AV253" s="15" t="s">
        <v>147</v>
      </c>
      <c r="AW253" s="15" t="s">
        <v>34</v>
      </c>
      <c r="AX253" s="15" t="s">
        <v>73</v>
      </c>
      <c r="AY253" s="258" t="s">
        <v>128</v>
      </c>
    </row>
    <row r="254" s="13" customFormat="1">
      <c r="A254" s="13"/>
      <c r="B254" s="224"/>
      <c r="C254" s="225"/>
      <c r="D254" s="226" t="s">
        <v>138</v>
      </c>
      <c r="E254" s="227" t="s">
        <v>21</v>
      </c>
      <c r="F254" s="228" t="s">
        <v>382</v>
      </c>
      <c r="G254" s="225"/>
      <c r="H254" s="229">
        <v>84.400000000000006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138</v>
      </c>
      <c r="AU254" s="235" t="s">
        <v>82</v>
      </c>
      <c r="AV254" s="13" t="s">
        <v>82</v>
      </c>
      <c r="AW254" s="13" t="s">
        <v>34</v>
      </c>
      <c r="AX254" s="13" t="s">
        <v>73</v>
      </c>
      <c r="AY254" s="235" t="s">
        <v>128</v>
      </c>
    </row>
    <row r="255" s="15" customFormat="1">
      <c r="A255" s="15"/>
      <c r="B255" s="248"/>
      <c r="C255" s="249"/>
      <c r="D255" s="226" t="s">
        <v>138</v>
      </c>
      <c r="E255" s="250" t="s">
        <v>21</v>
      </c>
      <c r="F255" s="251" t="s">
        <v>383</v>
      </c>
      <c r="G255" s="249"/>
      <c r="H255" s="252">
        <v>84.400000000000006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138</v>
      </c>
      <c r="AU255" s="258" t="s">
        <v>82</v>
      </c>
      <c r="AV255" s="15" t="s">
        <v>147</v>
      </c>
      <c r="AW255" s="15" t="s">
        <v>34</v>
      </c>
      <c r="AX255" s="15" t="s">
        <v>73</v>
      </c>
      <c r="AY255" s="258" t="s">
        <v>128</v>
      </c>
    </row>
    <row r="256" s="14" customFormat="1">
      <c r="A256" s="14"/>
      <c r="B256" s="236"/>
      <c r="C256" s="237"/>
      <c r="D256" s="226" t="s">
        <v>138</v>
      </c>
      <c r="E256" s="238" t="s">
        <v>21</v>
      </c>
      <c r="F256" s="239" t="s">
        <v>146</v>
      </c>
      <c r="G256" s="237"/>
      <c r="H256" s="240">
        <v>2871.4000000000001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138</v>
      </c>
      <c r="AU256" s="246" t="s">
        <v>82</v>
      </c>
      <c r="AV256" s="14" t="s">
        <v>85</v>
      </c>
      <c r="AW256" s="14" t="s">
        <v>34</v>
      </c>
      <c r="AX256" s="14" t="s">
        <v>78</v>
      </c>
      <c r="AY256" s="246" t="s">
        <v>128</v>
      </c>
    </row>
    <row r="257" s="2" customFormat="1" ht="22.2" customHeight="1">
      <c r="A257" s="40"/>
      <c r="B257" s="41"/>
      <c r="C257" s="206" t="s">
        <v>384</v>
      </c>
      <c r="D257" s="206" t="s">
        <v>130</v>
      </c>
      <c r="E257" s="207" t="s">
        <v>385</v>
      </c>
      <c r="F257" s="208" t="s">
        <v>386</v>
      </c>
      <c r="G257" s="209" t="s">
        <v>133</v>
      </c>
      <c r="H257" s="210">
        <v>84.400000000000006</v>
      </c>
      <c r="I257" s="211"/>
      <c r="J257" s="212">
        <f>ROUND(I257*H257,2)</f>
        <v>0</v>
      </c>
      <c r="K257" s="208" t="s">
        <v>134</v>
      </c>
      <c r="L257" s="46"/>
      <c r="M257" s="213" t="s">
        <v>21</v>
      </c>
      <c r="N257" s="214" t="s">
        <v>44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85</v>
      </c>
      <c r="AT257" s="217" t="s">
        <v>130</v>
      </c>
      <c r="AU257" s="217" t="s">
        <v>82</v>
      </c>
      <c r="AY257" s="19" t="s">
        <v>128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78</v>
      </c>
      <c r="BK257" s="218">
        <f>ROUND(I257*H257,2)</f>
        <v>0</v>
      </c>
      <c r="BL257" s="19" t="s">
        <v>85</v>
      </c>
      <c r="BM257" s="217" t="s">
        <v>387</v>
      </c>
    </row>
    <row r="258" s="2" customFormat="1">
      <c r="A258" s="40"/>
      <c r="B258" s="41"/>
      <c r="C258" s="42"/>
      <c r="D258" s="219" t="s">
        <v>136</v>
      </c>
      <c r="E258" s="42"/>
      <c r="F258" s="220" t="s">
        <v>388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136</v>
      </c>
      <c r="AU258" s="19" t="s">
        <v>82</v>
      </c>
    </row>
    <row r="259" s="13" customFormat="1">
      <c r="A259" s="13"/>
      <c r="B259" s="224"/>
      <c r="C259" s="225"/>
      <c r="D259" s="226" t="s">
        <v>138</v>
      </c>
      <c r="E259" s="227" t="s">
        <v>21</v>
      </c>
      <c r="F259" s="228" t="s">
        <v>389</v>
      </c>
      <c r="G259" s="225"/>
      <c r="H259" s="229">
        <v>84.400000000000006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138</v>
      </c>
      <c r="AU259" s="235" t="s">
        <v>82</v>
      </c>
      <c r="AV259" s="13" t="s">
        <v>82</v>
      </c>
      <c r="AW259" s="13" t="s">
        <v>34</v>
      </c>
      <c r="AX259" s="13" t="s">
        <v>73</v>
      </c>
      <c r="AY259" s="235" t="s">
        <v>128</v>
      </c>
    </row>
    <row r="260" s="15" customFormat="1">
      <c r="A260" s="15"/>
      <c r="B260" s="248"/>
      <c r="C260" s="249"/>
      <c r="D260" s="226" t="s">
        <v>138</v>
      </c>
      <c r="E260" s="250" t="s">
        <v>21</v>
      </c>
      <c r="F260" s="251" t="s">
        <v>383</v>
      </c>
      <c r="G260" s="249"/>
      <c r="H260" s="252">
        <v>84.400000000000006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138</v>
      </c>
      <c r="AU260" s="258" t="s">
        <v>82</v>
      </c>
      <c r="AV260" s="15" t="s">
        <v>147</v>
      </c>
      <c r="AW260" s="15" t="s">
        <v>34</v>
      </c>
      <c r="AX260" s="15" t="s">
        <v>73</v>
      </c>
      <c r="AY260" s="258" t="s">
        <v>128</v>
      </c>
    </row>
    <row r="261" s="14" customFormat="1">
      <c r="A261" s="14"/>
      <c r="B261" s="236"/>
      <c r="C261" s="237"/>
      <c r="D261" s="226" t="s">
        <v>138</v>
      </c>
      <c r="E261" s="238" t="s">
        <v>21</v>
      </c>
      <c r="F261" s="239" t="s">
        <v>146</v>
      </c>
      <c r="G261" s="237"/>
      <c r="H261" s="240">
        <v>84.400000000000006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138</v>
      </c>
      <c r="AU261" s="246" t="s">
        <v>82</v>
      </c>
      <c r="AV261" s="14" t="s">
        <v>85</v>
      </c>
      <c r="AW261" s="14" t="s">
        <v>34</v>
      </c>
      <c r="AX261" s="14" t="s">
        <v>78</v>
      </c>
      <c r="AY261" s="246" t="s">
        <v>128</v>
      </c>
    </row>
    <row r="262" s="2" customFormat="1" ht="22.2" customHeight="1">
      <c r="A262" s="40"/>
      <c r="B262" s="41"/>
      <c r="C262" s="206" t="s">
        <v>390</v>
      </c>
      <c r="D262" s="206" t="s">
        <v>130</v>
      </c>
      <c r="E262" s="207" t="s">
        <v>391</v>
      </c>
      <c r="F262" s="208" t="s">
        <v>392</v>
      </c>
      <c r="G262" s="209" t="s">
        <v>133</v>
      </c>
      <c r="H262" s="210">
        <v>2787</v>
      </c>
      <c r="I262" s="211"/>
      <c r="J262" s="212">
        <f>ROUND(I262*H262,2)</f>
        <v>0</v>
      </c>
      <c r="K262" s="208" t="s">
        <v>134</v>
      </c>
      <c r="L262" s="46"/>
      <c r="M262" s="213" t="s">
        <v>21</v>
      </c>
      <c r="N262" s="214" t="s">
        <v>44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85</v>
      </c>
      <c r="AT262" s="217" t="s">
        <v>130</v>
      </c>
      <c r="AU262" s="217" t="s">
        <v>82</v>
      </c>
      <c r="AY262" s="19" t="s">
        <v>128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78</v>
      </c>
      <c r="BK262" s="218">
        <f>ROUND(I262*H262,2)</f>
        <v>0</v>
      </c>
      <c r="BL262" s="19" t="s">
        <v>85</v>
      </c>
      <c r="BM262" s="217" t="s">
        <v>393</v>
      </c>
    </row>
    <row r="263" s="2" customFormat="1">
      <c r="A263" s="40"/>
      <c r="B263" s="41"/>
      <c r="C263" s="42"/>
      <c r="D263" s="219" t="s">
        <v>136</v>
      </c>
      <c r="E263" s="42"/>
      <c r="F263" s="220" t="s">
        <v>394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136</v>
      </c>
      <c r="AU263" s="19" t="s">
        <v>82</v>
      </c>
    </row>
    <row r="264" s="13" customFormat="1">
      <c r="A264" s="13"/>
      <c r="B264" s="224"/>
      <c r="C264" s="225"/>
      <c r="D264" s="226" t="s">
        <v>138</v>
      </c>
      <c r="E264" s="227" t="s">
        <v>21</v>
      </c>
      <c r="F264" s="228" t="s">
        <v>362</v>
      </c>
      <c r="G264" s="225"/>
      <c r="H264" s="229">
        <v>2787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138</v>
      </c>
      <c r="AU264" s="235" t="s">
        <v>82</v>
      </c>
      <c r="AV264" s="13" t="s">
        <v>82</v>
      </c>
      <c r="AW264" s="13" t="s">
        <v>34</v>
      </c>
      <c r="AX264" s="13" t="s">
        <v>73</v>
      </c>
      <c r="AY264" s="235" t="s">
        <v>128</v>
      </c>
    </row>
    <row r="265" s="14" customFormat="1">
      <c r="A265" s="14"/>
      <c r="B265" s="236"/>
      <c r="C265" s="237"/>
      <c r="D265" s="226" t="s">
        <v>138</v>
      </c>
      <c r="E265" s="238" t="s">
        <v>21</v>
      </c>
      <c r="F265" s="239" t="s">
        <v>146</v>
      </c>
      <c r="G265" s="237"/>
      <c r="H265" s="240">
        <v>2787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138</v>
      </c>
      <c r="AU265" s="246" t="s">
        <v>82</v>
      </c>
      <c r="AV265" s="14" t="s">
        <v>85</v>
      </c>
      <c r="AW265" s="14" t="s">
        <v>34</v>
      </c>
      <c r="AX265" s="14" t="s">
        <v>78</v>
      </c>
      <c r="AY265" s="246" t="s">
        <v>128</v>
      </c>
    </row>
    <row r="266" s="2" customFormat="1" ht="14.4" customHeight="1">
      <c r="A266" s="40"/>
      <c r="B266" s="41"/>
      <c r="C266" s="206" t="s">
        <v>395</v>
      </c>
      <c r="D266" s="206" t="s">
        <v>130</v>
      </c>
      <c r="E266" s="207" t="s">
        <v>396</v>
      </c>
      <c r="F266" s="208" t="s">
        <v>397</v>
      </c>
      <c r="G266" s="209" t="s">
        <v>133</v>
      </c>
      <c r="H266" s="210">
        <v>165.59999999999999</v>
      </c>
      <c r="I266" s="211"/>
      <c r="J266" s="212">
        <f>ROUND(I266*H266,2)</f>
        <v>0</v>
      </c>
      <c r="K266" s="208" t="s">
        <v>21</v>
      </c>
      <c r="L266" s="46"/>
      <c r="M266" s="213" t="s">
        <v>21</v>
      </c>
      <c r="N266" s="214" t="s">
        <v>44</v>
      </c>
      <c r="O266" s="86"/>
      <c r="P266" s="215">
        <f>O266*H266</f>
        <v>0</v>
      </c>
      <c r="Q266" s="215">
        <v>0.216</v>
      </c>
      <c r="R266" s="215">
        <f>Q266*H266</f>
        <v>35.769599999999997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85</v>
      </c>
      <c r="AT266" s="217" t="s">
        <v>130</v>
      </c>
      <c r="AU266" s="217" t="s">
        <v>82</v>
      </c>
      <c r="AY266" s="19" t="s">
        <v>128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78</v>
      </c>
      <c r="BK266" s="218">
        <f>ROUND(I266*H266,2)</f>
        <v>0</v>
      </c>
      <c r="BL266" s="19" t="s">
        <v>85</v>
      </c>
      <c r="BM266" s="217" t="s">
        <v>398</v>
      </c>
    </row>
    <row r="267" s="13" customFormat="1">
      <c r="A267" s="13"/>
      <c r="B267" s="224"/>
      <c r="C267" s="225"/>
      <c r="D267" s="226" t="s">
        <v>138</v>
      </c>
      <c r="E267" s="227" t="s">
        <v>21</v>
      </c>
      <c r="F267" s="228" t="s">
        <v>399</v>
      </c>
      <c r="G267" s="225"/>
      <c r="H267" s="229">
        <v>165.59999999999999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138</v>
      </c>
      <c r="AU267" s="235" t="s">
        <v>82</v>
      </c>
      <c r="AV267" s="13" t="s">
        <v>82</v>
      </c>
      <c r="AW267" s="13" t="s">
        <v>34</v>
      </c>
      <c r="AX267" s="13" t="s">
        <v>78</v>
      </c>
      <c r="AY267" s="235" t="s">
        <v>128</v>
      </c>
    </row>
    <row r="268" s="2" customFormat="1" ht="14.4" customHeight="1">
      <c r="A268" s="40"/>
      <c r="B268" s="41"/>
      <c r="C268" s="206" t="s">
        <v>400</v>
      </c>
      <c r="D268" s="206" t="s">
        <v>130</v>
      </c>
      <c r="E268" s="207" t="s">
        <v>401</v>
      </c>
      <c r="F268" s="208" t="s">
        <v>402</v>
      </c>
      <c r="G268" s="209" t="s">
        <v>133</v>
      </c>
      <c r="H268" s="210">
        <v>2787</v>
      </c>
      <c r="I268" s="211"/>
      <c r="J268" s="212">
        <f>ROUND(I268*H268,2)</f>
        <v>0</v>
      </c>
      <c r="K268" s="208" t="s">
        <v>134</v>
      </c>
      <c r="L268" s="46"/>
      <c r="M268" s="213" t="s">
        <v>21</v>
      </c>
      <c r="N268" s="214" t="s">
        <v>44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85</v>
      </c>
      <c r="AT268" s="217" t="s">
        <v>130</v>
      </c>
      <c r="AU268" s="217" t="s">
        <v>82</v>
      </c>
      <c r="AY268" s="19" t="s">
        <v>128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78</v>
      </c>
      <c r="BK268" s="218">
        <f>ROUND(I268*H268,2)</f>
        <v>0</v>
      </c>
      <c r="BL268" s="19" t="s">
        <v>85</v>
      </c>
      <c r="BM268" s="217" t="s">
        <v>403</v>
      </c>
    </row>
    <row r="269" s="2" customFormat="1">
      <c r="A269" s="40"/>
      <c r="B269" s="41"/>
      <c r="C269" s="42"/>
      <c r="D269" s="219" t="s">
        <v>136</v>
      </c>
      <c r="E269" s="42"/>
      <c r="F269" s="220" t="s">
        <v>404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136</v>
      </c>
      <c r="AU269" s="19" t="s">
        <v>82</v>
      </c>
    </row>
    <row r="270" s="13" customFormat="1">
      <c r="A270" s="13"/>
      <c r="B270" s="224"/>
      <c r="C270" s="225"/>
      <c r="D270" s="226" t="s">
        <v>138</v>
      </c>
      <c r="E270" s="227" t="s">
        <v>21</v>
      </c>
      <c r="F270" s="228" t="s">
        <v>289</v>
      </c>
      <c r="G270" s="225"/>
      <c r="H270" s="229">
        <v>2787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138</v>
      </c>
      <c r="AU270" s="235" t="s">
        <v>82</v>
      </c>
      <c r="AV270" s="13" t="s">
        <v>82</v>
      </c>
      <c r="AW270" s="13" t="s">
        <v>34</v>
      </c>
      <c r="AX270" s="13" t="s">
        <v>78</v>
      </c>
      <c r="AY270" s="235" t="s">
        <v>128</v>
      </c>
    </row>
    <row r="271" s="2" customFormat="1" ht="14.4" customHeight="1">
      <c r="A271" s="40"/>
      <c r="B271" s="41"/>
      <c r="C271" s="206" t="s">
        <v>405</v>
      </c>
      <c r="D271" s="206" t="s">
        <v>130</v>
      </c>
      <c r="E271" s="207" t="s">
        <v>406</v>
      </c>
      <c r="F271" s="208" t="s">
        <v>407</v>
      </c>
      <c r="G271" s="209" t="s">
        <v>133</v>
      </c>
      <c r="H271" s="210">
        <v>3610.4000000000001</v>
      </c>
      <c r="I271" s="211"/>
      <c r="J271" s="212">
        <f>ROUND(I271*H271,2)</f>
        <v>0</v>
      </c>
      <c r="K271" s="208" t="s">
        <v>134</v>
      </c>
      <c r="L271" s="46"/>
      <c r="M271" s="213" t="s">
        <v>21</v>
      </c>
      <c r="N271" s="214" t="s">
        <v>44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85</v>
      </c>
      <c r="AT271" s="217" t="s">
        <v>130</v>
      </c>
      <c r="AU271" s="217" t="s">
        <v>82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78</v>
      </c>
      <c r="BK271" s="218">
        <f>ROUND(I271*H271,2)</f>
        <v>0</v>
      </c>
      <c r="BL271" s="19" t="s">
        <v>85</v>
      </c>
      <c r="BM271" s="217" t="s">
        <v>408</v>
      </c>
    </row>
    <row r="272" s="2" customFormat="1">
      <c r="A272" s="40"/>
      <c r="B272" s="41"/>
      <c r="C272" s="42"/>
      <c r="D272" s="219" t="s">
        <v>136</v>
      </c>
      <c r="E272" s="42"/>
      <c r="F272" s="220" t="s">
        <v>409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136</v>
      </c>
      <c r="AU272" s="19" t="s">
        <v>82</v>
      </c>
    </row>
    <row r="273" s="13" customFormat="1">
      <c r="A273" s="13"/>
      <c r="B273" s="224"/>
      <c r="C273" s="225"/>
      <c r="D273" s="226" t="s">
        <v>138</v>
      </c>
      <c r="E273" s="227" t="s">
        <v>21</v>
      </c>
      <c r="F273" s="228" t="s">
        <v>410</v>
      </c>
      <c r="G273" s="225"/>
      <c r="H273" s="229">
        <v>739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138</v>
      </c>
      <c r="AU273" s="235" t="s">
        <v>82</v>
      </c>
      <c r="AV273" s="13" t="s">
        <v>82</v>
      </c>
      <c r="AW273" s="13" t="s">
        <v>34</v>
      </c>
      <c r="AX273" s="13" t="s">
        <v>73</v>
      </c>
      <c r="AY273" s="235" t="s">
        <v>128</v>
      </c>
    </row>
    <row r="274" s="15" customFormat="1">
      <c r="A274" s="15"/>
      <c r="B274" s="248"/>
      <c r="C274" s="249"/>
      <c r="D274" s="226" t="s">
        <v>138</v>
      </c>
      <c r="E274" s="250" t="s">
        <v>21</v>
      </c>
      <c r="F274" s="251" t="s">
        <v>411</v>
      </c>
      <c r="G274" s="249"/>
      <c r="H274" s="252">
        <v>739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8" t="s">
        <v>138</v>
      </c>
      <c r="AU274" s="258" t="s">
        <v>82</v>
      </c>
      <c r="AV274" s="15" t="s">
        <v>147</v>
      </c>
      <c r="AW274" s="15" t="s">
        <v>34</v>
      </c>
      <c r="AX274" s="15" t="s">
        <v>73</v>
      </c>
      <c r="AY274" s="258" t="s">
        <v>128</v>
      </c>
    </row>
    <row r="275" s="13" customFormat="1">
      <c r="A275" s="13"/>
      <c r="B275" s="224"/>
      <c r="C275" s="225"/>
      <c r="D275" s="226" t="s">
        <v>138</v>
      </c>
      <c r="E275" s="227" t="s">
        <v>21</v>
      </c>
      <c r="F275" s="228" t="s">
        <v>382</v>
      </c>
      <c r="G275" s="225"/>
      <c r="H275" s="229">
        <v>84.400000000000006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138</v>
      </c>
      <c r="AU275" s="235" t="s">
        <v>82</v>
      </c>
      <c r="AV275" s="13" t="s">
        <v>82</v>
      </c>
      <c r="AW275" s="13" t="s">
        <v>34</v>
      </c>
      <c r="AX275" s="13" t="s">
        <v>73</v>
      </c>
      <c r="AY275" s="235" t="s">
        <v>128</v>
      </c>
    </row>
    <row r="276" s="15" customFormat="1">
      <c r="A276" s="15"/>
      <c r="B276" s="248"/>
      <c r="C276" s="249"/>
      <c r="D276" s="226" t="s">
        <v>138</v>
      </c>
      <c r="E276" s="250" t="s">
        <v>21</v>
      </c>
      <c r="F276" s="251" t="s">
        <v>383</v>
      </c>
      <c r="G276" s="249"/>
      <c r="H276" s="252">
        <v>84.400000000000006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138</v>
      </c>
      <c r="AU276" s="258" t="s">
        <v>82</v>
      </c>
      <c r="AV276" s="15" t="s">
        <v>147</v>
      </c>
      <c r="AW276" s="15" t="s">
        <v>34</v>
      </c>
      <c r="AX276" s="15" t="s">
        <v>73</v>
      </c>
      <c r="AY276" s="258" t="s">
        <v>128</v>
      </c>
    </row>
    <row r="277" s="13" customFormat="1">
      <c r="A277" s="13"/>
      <c r="B277" s="224"/>
      <c r="C277" s="225"/>
      <c r="D277" s="226" t="s">
        <v>138</v>
      </c>
      <c r="E277" s="227" t="s">
        <v>21</v>
      </c>
      <c r="F277" s="228" t="s">
        <v>289</v>
      </c>
      <c r="G277" s="225"/>
      <c r="H277" s="229">
        <v>2787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138</v>
      </c>
      <c r="AU277" s="235" t="s">
        <v>82</v>
      </c>
      <c r="AV277" s="13" t="s">
        <v>82</v>
      </c>
      <c r="AW277" s="13" t="s">
        <v>34</v>
      </c>
      <c r="AX277" s="13" t="s">
        <v>73</v>
      </c>
      <c r="AY277" s="235" t="s">
        <v>128</v>
      </c>
    </row>
    <row r="278" s="15" customFormat="1">
      <c r="A278" s="15"/>
      <c r="B278" s="248"/>
      <c r="C278" s="249"/>
      <c r="D278" s="226" t="s">
        <v>138</v>
      </c>
      <c r="E278" s="250" t="s">
        <v>21</v>
      </c>
      <c r="F278" s="251" t="s">
        <v>381</v>
      </c>
      <c r="G278" s="249"/>
      <c r="H278" s="252">
        <v>2787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8" t="s">
        <v>138</v>
      </c>
      <c r="AU278" s="258" t="s">
        <v>82</v>
      </c>
      <c r="AV278" s="15" t="s">
        <v>147</v>
      </c>
      <c r="AW278" s="15" t="s">
        <v>34</v>
      </c>
      <c r="AX278" s="15" t="s">
        <v>73</v>
      </c>
      <c r="AY278" s="258" t="s">
        <v>128</v>
      </c>
    </row>
    <row r="279" s="14" customFormat="1">
      <c r="A279" s="14"/>
      <c r="B279" s="236"/>
      <c r="C279" s="237"/>
      <c r="D279" s="226" t="s">
        <v>138</v>
      </c>
      <c r="E279" s="238" t="s">
        <v>21</v>
      </c>
      <c r="F279" s="239" t="s">
        <v>146</v>
      </c>
      <c r="G279" s="237"/>
      <c r="H279" s="240">
        <v>3610.4000000000001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138</v>
      </c>
      <c r="AU279" s="246" t="s">
        <v>82</v>
      </c>
      <c r="AV279" s="14" t="s">
        <v>85</v>
      </c>
      <c r="AW279" s="14" t="s">
        <v>34</v>
      </c>
      <c r="AX279" s="14" t="s">
        <v>78</v>
      </c>
      <c r="AY279" s="246" t="s">
        <v>128</v>
      </c>
    </row>
    <row r="280" s="2" customFormat="1" ht="14.4" customHeight="1">
      <c r="A280" s="40"/>
      <c r="B280" s="41"/>
      <c r="C280" s="206" t="s">
        <v>412</v>
      </c>
      <c r="D280" s="206" t="s">
        <v>130</v>
      </c>
      <c r="E280" s="207" t="s">
        <v>413</v>
      </c>
      <c r="F280" s="208" t="s">
        <v>414</v>
      </c>
      <c r="G280" s="209" t="s">
        <v>133</v>
      </c>
      <c r="H280" s="210">
        <v>680.39999999999998</v>
      </c>
      <c r="I280" s="211"/>
      <c r="J280" s="212">
        <f>ROUND(I280*H280,2)</f>
        <v>0</v>
      </c>
      <c r="K280" s="208" t="s">
        <v>134</v>
      </c>
      <c r="L280" s="46"/>
      <c r="M280" s="213" t="s">
        <v>21</v>
      </c>
      <c r="N280" s="214" t="s">
        <v>44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85</v>
      </c>
      <c r="AT280" s="217" t="s">
        <v>130</v>
      </c>
      <c r="AU280" s="217" t="s">
        <v>82</v>
      </c>
      <c r="AY280" s="19" t="s">
        <v>128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78</v>
      </c>
      <c r="BK280" s="218">
        <f>ROUND(I280*H280,2)</f>
        <v>0</v>
      </c>
      <c r="BL280" s="19" t="s">
        <v>85</v>
      </c>
      <c r="BM280" s="217" t="s">
        <v>415</v>
      </c>
    </row>
    <row r="281" s="2" customFormat="1">
      <c r="A281" s="40"/>
      <c r="B281" s="41"/>
      <c r="C281" s="42"/>
      <c r="D281" s="219" t="s">
        <v>136</v>
      </c>
      <c r="E281" s="42"/>
      <c r="F281" s="220" t="s">
        <v>416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136</v>
      </c>
      <c r="AU281" s="19" t="s">
        <v>82</v>
      </c>
    </row>
    <row r="282" s="13" customFormat="1">
      <c r="A282" s="13"/>
      <c r="B282" s="224"/>
      <c r="C282" s="225"/>
      <c r="D282" s="226" t="s">
        <v>138</v>
      </c>
      <c r="E282" s="227" t="s">
        <v>21</v>
      </c>
      <c r="F282" s="228" t="s">
        <v>417</v>
      </c>
      <c r="G282" s="225"/>
      <c r="H282" s="229">
        <v>574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138</v>
      </c>
      <c r="AU282" s="235" t="s">
        <v>82</v>
      </c>
      <c r="AV282" s="13" t="s">
        <v>82</v>
      </c>
      <c r="AW282" s="13" t="s">
        <v>34</v>
      </c>
      <c r="AX282" s="13" t="s">
        <v>73</v>
      </c>
      <c r="AY282" s="235" t="s">
        <v>128</v>
      </c>
    </row>
    <row r="283" s="15" customFormat="1">
      <c r="A283" s="15"/>
      <c r="B283" s="248"/>
      <c r="C283" s="249"/>
      <c r="D283" s="226" t="s">
        <v>138</v>
      </c>
      <c r="E283" s="250" t="s">
        <v>21</v>
      </c>
      <c r="F283" s="251" t="s">
        <v>411</v>
      </c>
      <c r="G283" s="249"/>
      <c r="H283" s="252">
        <v>574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138</v>
      </c>
      <c r="AU283" s="258" t="s">
        <v>82</v>
      </c>
      <c r="AV283" s="15" t="s">
        <v>147</v>
      </c>
      <c r="AW283" s="15" t="s">
        <v>34</v>
      </c>
      <c r="AX283" s="15" t="s">
        <v>73</v>
      </c>
      <c r="AY283" s="258" t="s">
        <v>128</v>
      </c>
    </row>
    <row r="284" s="13" customFormat="1">
      <c r="A284" s="13"/>
      <c r="B284" s="224"/>
      <c r="C284" s="225"/>
      <c r="D284" s="226" t="s">
        <v>138</v>
      </c>
      <c r="E284" s="227" t="s">
        <v>21</v>
      </c>
      <c r="F284" s="228" t="s">
        <v>157</v>
      </c>
      <c r="G284" s="225"/>
      <c r="H284" s="229">
        <v>22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138</v>
      </c>
      <c r="AU284" s="235" t="s">
        <v>82</v>
      </c>
      <c r="AV284" s="13" t="s">
        <v>82</v>
      </c>
      <c r="AW284" s="13" t="s">
        <v>34</v>
      </c>
      <c r="AX284" s="13" t="s">
        <v>73</v>
      </c>
      <c r="AY284" s="235" t="s">
        <v>128</v>
      </c>
    </row>
    <row r="285" s="15" customFormat="1">
      <c r="A285" s="15"/>
      <c r="B285" s="248"/>
      <c r="C285" s="249"/>
      <c r="D285" s="226" t="s">
        <v>138</v>
      </c>
      <c r="E285" s="250" t="s">
        <v>21</v>
      </c>
      <c r="F285" s="251" t="s">
        <v>219</v>
      </c>
      <c r="G285" s="249"/>
      <c r="H285" s="252">
        <v>22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138</v>
      </c>
      <c r="AU285" s="258" t="s">
        <v>82</v>
      </c>
      <c r="AV285" s="15" t="s">
        <v>147</v>
      </c>
      <c r="AW285" s="15" t="s">
        <v>34</v>
      </c>
      <c r="AX285" s="15" t="s">
        <v>73</v>
      </c>
      <c r="AY285" s="258" t="s">
        <v>128</v>
      </c>
    </row>
    <row r="286" s="13" customFormat="1">
      <c r="A286" s="13"/>
      <c r="B286" s="224"/>
      <c r="C286" s="225"/>
      <c r="D286" s="226" t="s">
        <v>138</v>
      </c>
      <c r="E286" s="227" t="s">
        <v>21</v>
      </c>
      <c r="F286" s="228" t="s">
        <v>382</v>
      </c>
      <c r="G286" s="225"/>
      <c r="H286" s="229">
        <v>84.400000000000006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138</v>
      </c>
      <c r="AU286" s="235" t="s">
        <v>82</v>
      </c>
      <c r="AV286" s="13" t="s">
        <v>82</v>
      </c>
      <c r="AW286" s="13" t="s">
        <v>34</v>
      </c>
      <c r="AX286" s="13" t="s">
        <v>73</v>
      </c>
      <c r="AY286" s="235" t="s">
        <v>128</v>
      </c>
    </row>
    <row r="287" s="15" customFormat="1">
      <c r="A287" s="15"/>
      <c r="B287" s="248"/>
      <c r="C287" s="249"/>
      <c r="D287" s="226" t="s">
        <v>138</v>
      </c>
      <c r="E287" s="250" t="s">
        <v>21</v>
      </c>
      <c r="F287" s="251" t="s">
        <v>383</v>
      </c>
      <c r="G287" s="249"/>
      <c r="H287" s="252">
        <v>84.400000000000006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138</v>
      </c>
      <c r="AU287" s="258" t="s">
        <v>82</v>
      </c>
      <c r="AV287" s="15" t="s">
        <v>147</v>
      </c>
      <c r="AW287" s="15" t="s">
        <v>34</v>
      </c>
      <c r="AX287" s="15" t="s">
        <v>73</v>
      </c>
      <c r="AY287" s="258" t="s">
        <v>128</v>
      </c>
    </row>
    <row r="288" s="14" customFormat="1">
      <c r="A288" s="14"/>
      <c r="B288" s="236"/>
      <c r="C288" s="237"/>
      <c r="D288" s="226" t="s">
        <v>138</v>
      </c>
      <c r="E288" s="238" t="s">
        <v>21</v>
      </c>
      <c r="F288" s="239" t="s">
        <v>146</v>
      </c>
      <c r="G288" s="237"/>
      <c r="H288" s="240">
        <v>680.39999999999998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138</v>
      </c>
      <c r="AU288" s="246" t="s">
        <v>82</v>
      </c>
      <c r="AV288" s="14" t="s">
        <v>85</v>
      </c>
      <c r="AW288" s="14" t="s">
        <v>34</v>
      </c>
      <c r="AX288" s="14" t="s">
        <v>78</v>
      </c>
      <c r="AY288" s="246" t="s">
        <v>128</v>
      </c>
    </row>
    <row r="289" s="2" customFormat="1" ht="22.2" customHeight="1">
      <c r="A289" s="40"/>
      <c r="B289" s="41"/>
      <c r="C289" s="206" t="s">
        <v>418</v>
      </c>
      <c r="D289" s="206" t="s">
        <v>130</v>
      </c>
      <c r="E289" s="207" t="s">
        <v>419</v>
      </c>
      <c r="F289" s="208" t="s">
        <v>420</v>
      </c>
      <c r="G289" s="209" t="s">
        <v>133</v>
      </c>
      <c r="H289" s="210">
        <v>106.40000000000001</v>
      </c>
      <c r="I289" s="211"/>
      <c r="J289" s="212">
        <f>ROUND(I289*H289,2)</f>
        <v>0</v>
      </c>
      <c r="K289" s="208" t="s">
        <v>134</v>
      </c>
      <c r="L289" s="46"/>
      <c r="M289" s="213" t="s">
        <v>21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85</v>
      </c>
      <c r="AT289" s="217" t="s">
        <v>130</v>
      </c>
      <c r="AU289" s="217" t="s">
        <v>82</v>
      </c>
      <c r="AY289" s="19" t="s">
        <v>128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78</v>
      </c>
      <c r="BK289" s="218">
        <f>ROUND(I289*H289,2)</f>
        <v>0</v>
      </c>
      <c r="BL289" s="19" t="s">
        <v>85</v>
      </c>
      <c r="BM289" s="217" t="s">
        <v>421</v>
      </c>
    </row>
    <row r="290" s="2" customFormat="1">
      <c r="A290" s="40"/>
      <c r="B290" s="41"/>
      <c r="C290" s="42"/>
      <c r="D290" s="219" t="s">
        <v>136</v>
      </c>
      <c r="E290" s="42"/>
      <c r="F290" s="220" t="s">
        <v>422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136</v>
      </c>
      <c r="AU290" s="19" t="s">
        <v>82</v>
      </c>
    </row>
    <row r="291" s="13" customFormat="1">
      <c r="A291" s="13"/>
      <c r="B291" s="224"/>
      <c r="C291" s="225"/>
      <c r="D291" s="226" t="s">
        <v>138</v>
      </c>
      <c r="E291" s="227" t="s">
        <v>21</v>
      </c>
      <c r="F291" s="228" t="s">
        <v>157</v>
      </c>
      <c r="G291" s="225"/>
      <c r="H291" s="229">
        <v>22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138</v>
      </c>
      <c r="AU291" s="235" t="s">
        <v>82</v>
      </c>
      <c r="AV291" s="13" t="s">
        <v>82</v>
      </c>
      <c r="AW291" s="13" t="s">
        <v>34</v>
      </c>
      <c r="AX291" s="13" t="s">
        <v>73</v>
      </c>
      <c r="AY291" s="235" t="s">
        <v>128</v>
      </c>
    </row>
    <row r="292" s="15" customFormat="1">
      <c r="A292" s="15"/>
      <c r="B292" s="248"/>
      <c r="C292" s="249"/>
      <c r="D292" s="226" t="s">
        <v>138</v>
      </c>
      <c r="E292" s="250" t="s">
        <v>21</v>
      </c>
      <c r="F292" s="251" t="s">
        <v>219</v>
      </c>
      <c r="G292" s="249"/>
      <c r="H292" s="252">
        <v>22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138</v>
      </c>
      <c r="AU292" s="258" t="s">
        <v>82</v>
      </c>
      <c r="AV292" s="15" t="s">
        <v>147</v>
      </c>
      <c r="AW292" s="15" t="s">
        <v>34</v>
      </c>
      <c r="AX292" s="15" t="s">
        <v>73</v>
      </c>
      <c r="AY292" s="258" t="s">
        <v>128</v>
      </c>
    </row>
    <row r="293" s="13" customFormat="1">
      <c r="A293" s="13"/>
      <c r="B293" s="224"/>
      <c r="C293" s="225"/>
      <c r="D293" s="226" t="s">
        <v>138</v>
      </c>
      <c r="E293" s="227" t="s">
        <v>21</v>
      </c>
      <c r="F293" s="228" t="s">
        <v>382</v>
      </c>
      <c r="G293" s="225"/>
      <c r="H293" s="229">
        <v>84.400000000000006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138</v>
      </c>
      <c r="AU293" s="235" t="s">
        <v>82</v>
      </c>
      <c r="AV293" s="13" t="s">
        <v>82</v>
      </c>
      <c r="AW293" s="13" t="s">
        <v>34</v>
      </c>
      <c r="AX293" s="13" t="s">
        <v>73</v>
      </c>
      <c r="AY293" s="235" t="s">
        <v>128</v>
      </c>
    </row>
    <row r="294" s="15" customFormat="1">
      <c r="A294" s="15"/>
      <c r="B294" s="248"/>
      <c r="C294" s="249"/>
      <c r="D294" s="226" t="s">
        <v>138</v>
      </c>
      <c r="E294" s="250" t="s">
        <v>21</v>
      </c>
      <c r="F294" s="251" t="s">
        <v>383</v>
      </c>
      <c r="G294" s="249"/>
      <c r="H294" s="252">
        <v>84.400000000000006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8" t="s">
        <v>138</v>
      </c>
      <c r="AU294" s="258" t="s">
        <v>82</v>
      </c>
      <c r="AV294" s="15" t="s">
        <v>147</v>
      </c>
      <c r="AW294" s="15" t="s">
        <v>34</v>
      </c>
      <c r="AX294" s="15" t="s">
        <v>73</v>
      </c>
      <c r="AY294" s="258" t="s">
        <v>128</v>
      </c>
    </row>
    <row r="295" s="14" customFormat="1">
      <c r="A295" s="14"/>
      <c r="B295" s="236"/>
      <c r="C295" s="237"/>
      <c r="D295" s="226" t="s">
        <v>138</v>
      </c>
      <c r="E295" s="238" t="s">
        <v>21</v>
      </c>
      <c r="F295" s="239" t="s">
        <v>146</v>
      </c>
      <c r="G295" s="237"/>
      <c r="H295" s="240">
        <v>106.40000000000001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138</v>
      </c>
      <c r="AU295" s="246" t="s">
        <v>82</v>
      </c>
      <c r="AV295" s="14" t="s">
        <v>85</v>
      </c>
      <c r="AW295" s="14" t="s">
        <v>34</v>
      </c>
      <c r="AX295" s="14" t="s">
        <v>78</v>
      </c>
      <c r="AY295" s="246" t="s">
        <v>128</v>
      </c>
    </row>
    <row r="296" s="2" customFormat="1" ht="22.2" customHeight="1">
      <c r="A296" s="40"/>
      <c r="B296" s="41"/>
      <c r="C296" s="206" t="s">
        <v>423</v>
      </c>
      <c r="D296" s="206" t="s">
        <v>130</v>
      </c>
      <c r="E296" s="207" t="s">
        <v>424</v>
      </c>
      <c r="F296" s="208" t="s">
        <v>425</v>
      </c>
      <c r="G296" s="209" t="s">
        <v>133</v>
      </c>
      <c r="H296" s="210">
        <v>3526</v>
      </c>
      <c r="I296" s="211"/>
      <c r="J296" s="212">
        <f>ROUND(I296*H296,2)</f>
        <v>0</v>
      </c>
      <c r="K296" s="208" t="s">
        <v>134</v>
      </c>
      <c r="L296" s="46"/>
      <c r="M296" s="213" t="s">
        <v>21</v>
      </c>
      <c r="N296" s="214" t="s">
        <v>44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85</v>
      </c>
      <c r="AT296" s="217" t="s">
        <v>130</v>
      </c>
      <c r="AU296" s="217" t="s">
        <v>82</v>
      </c>
      <c r="AY296" s="19" t="s">
        <v>128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78</v>
      </c>
      <c r="BK296" s="218">
        <f>ROUND(I296*H296,2)</f>
        <v>0</v>
      </c>
      <c r="BL296" s="19" t="s">
        <v>85</v>
      </c>
      <c r="BM296" s="217" t="s">
        <v>426</v>
      </c>
    </row>
    <row r="297" s="2" customFormat="1">
      <c r="A297" s="40"/>
      <c r="B297" s="41"/>
      <c r="C297" s="42"/>
      <c r="D297" s="219" t="s">
        <v>136</v>
      </c>
      <c r="E297" s="42"/>
      <c r="F297" s="220" t="s">
        <v>427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136</v>
      </c>
      <c r="AU297" s="19" t="s">
        <v>82</v>
      </c>
    </row>
    <row r="298" s="13" customFormat="1">
      <c r="A298" s="13"/>
      <c r="B298" s="224"/>
      <c r="C298" s="225"/>
      <c r="D298" s="226" t="s">
        <v>138</v>
      </c>
      <c r="E298" s="227" t="s">
        <v>21</v>
      </c>
      <c r="F298" s="228" t="s">
        <v>289</v>
      </c>
      <c r="G298" s="225"/>
      <c r="H298" s="229">
        <v>2787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138</v>
      </c>
      <c r="AU298" s="235" t="s">
        <v>82</v>
      </c>
      <c r="AV298" s="13" t="s">
        <v>82</v>
      </c>
      <c r="AW298" s="13" t="s">
        <v>34</v>
      </c>
      <c r="AX298" s="13" t="s">
        <v>73</v>
      </c>
      <c r="AY298" s="235" t="s">
        <v>128</v>
      </c>
    </row>
    <row r="299" s="15" customFormat="1">
      <c r="A299" s="15"/>
      <c r="B299" s="248"/>
      <c r="C299" s="249"/>
      <c r="D299" s="226" t="s">
        <v>138</v>
      </c>
      <c r="E299" s="250" t="s">
        <v>21</v>
      </c>
      <c r="F299" s="251" t="s">
        <v>381</v>
      </c>
      <c r="G299" s="249"/>
      <c r="H299" s="252">
        <v>2787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8" t="s">
        <v>138</v>
      </c>
      <c r="AU299" s="258" t="s">
        <v>82</v>
      </c>
      <c r="AV299" s="15" t="s">
        <v>147</v>
      </c>
      <c r="AW299" s="15" t="s">
        <v>34</v>
      </c>
      <c r="AX299" s="15" t="s">
        <v>73</v>
      </c>
      <c r="AY299" s="258" t="s">
        <v>128</v>
      </c>
    </row>
    <row r="300" s="13" customFormat="1">
      <c r="A300" s="13"/>
      <c r="B300" s="224"/>
      <c r="C300" s="225"/>
      <c r="D300" s="226" t="s">
        <v>138</v>
      </c>
      <c r="E300" s="227" t="s">
        <v>21</v>
      </c>
      <c r="F300" s="228" t="s">
        <v>410</v>
      </c>
      <c r="G300" s="225"/>
      <c r="H300" s="229">
        <v>739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138</v>
      </c>
      <c r="AU300" s="235" t="s">
        <v>82</v>
      </c>
      <c r="AV300" s="13" t="s">
        <v>82</v>
      </c>
      <c r="AW300" s="13" t="s">
        <v>34</v>
      </c>
      <c r="AX300" s="13" t="s">
        <v>73</v>
      </c>
      <c r="AY300" s="235" t="s">
        <v>128</v>
      </c>
    </row>
    <row r="301" s="15" customFormat="1">
      <c r="A301" s="15"/>
      <c r="B301" s="248"/>
      <c r="C301" s="249"/>
      <c r="D301" s="226" t="s">
        <v>138</v>
      </c>
      <c r="E301" s="250" t="s">
        <v>21</v>
      </c>
      <c r="F301" s="251" t="s">
        <v>411</v>
      </c>
      <c r="G301" s="249"/>
      <c r="H301" s="252">
        <v>739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138</v>
      </c>
      <c r="AU301" s="258" t="s">
        <v>82</v>
      </c>
      <c r="AV301" s="15" t="s">
        <v>147</v>
      </c>
      <c r="AW301" s="15" t="s">
        <v>34</v>
      </c>
      <c r="AX301" s="15" t="s">
        <v>73</v>
      </c>
      <c r="AY301" s="258" t="s">
        <v>128</v>
      </c>
    </row>
    <row r="302" s="14" customFormat="1">
      <c r="A302" s="14"/>
      <c r="B302" s="236"/>
      <c r="C302" s="237"/>
      <c r="D302" s="226" t="s">
        <v>138</v>
      </c>
      <c r="E302" s="238" t="s">
        <v>21</v>
      </c>
      <c r="F302" s="239" t="s">
        <v>146</v>
      </c>
      <c r="G302" s="237"/>
      <c r="H302" s="240">
        <v>3526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138</v>
      </c>
      <c r="AU302" s="246" t="s">
        <v>82</v>
      </c>
      <c r="AV302" s="14" t="s">
        <v>85</v>
      </c>
      <c r="AW302" s="14" t="s">
        <v>34</v>
      </c>
      <c r="AX302" s="14" t="s">
        <v>78</v>
      </c>
      <c r="AY302" s="246" t="s">
        <v>128</v>
      </c>
    </row>
    <row r="303" s="2" customFormat="1" ht="22.2" customHeight="1">
      <c r="A303" s="40"/>
      <c r="B303" s="41"/>
      <c r="C303" s="206" t="s">
        <v>428</v>
      </c>
      <c r="D303" s="206" t="s">
        <v>130</v>
      </c>
      <c r="E303" s="207" t="s">
        <v>429</v>
      </c>
      <c r="F303" s="208" t="s">
        <v>430</v>
      </c>
      <c r="G303" s="209" t="s">
        <v>133</v>
      </c>
      <c r="H303" s="210">
        <v>148</v>
      </c>
      <c r="I303" s="211"/>
      <c r="J303" s="212">
        <f>ROUND(I303*H303,2)</f>
        <v>0</v>
      </c>
      <c r="K303" s="208" t="s">
        <v>134</v>
      </c>
      <c r="L303" s="46"/>
      <c r="M303" s="213" t="s">
        <v>21</v>
      </c>
      <c r="N303" s="214" t="s">
        <v>44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85</v>
      </c>
      <c r="AT303" s="217" t="s">
        <v>130</v>
      </c>
      <c r="AU303" s="217" t="s">
        <v>82</v>
      </c>
      <c r="AY303" s="19" t="s">
        <v>128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78</v>
      </c>
      <c r="BK303" s="218">
        <f>ROUND(I303*H303,2)</f>
        <v>0</v>
      </c>
      <c r="BL303" s="19" t="s">
        <v>85</v>
      </c>
      <c r="BM303" s="217" t="s">
        <v>431</v>
      </c>
    </row>
    <row r="304" s="2" customFormat="1">
      <c r="A304" s="40"/>
      <c r="B304" s="41"/>
      <c r="C304" s="42"/>
      <c r="D304" s="219" t="s">
        <v>136</v>
      </c>
      <c r="E304" s="42"/>
      <c r="F304" s="220" t="s">
        <v>432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136</v>
      </c>
      <c r="AU304" s="19" t="s">
        <v>82</v>
      </c>
    </row>
    <row r="305" s="13" customFormat="1">
      <c r="A305" s="13"/>
      <c r="B305" s="224"/>
      <c r="C305" s="225"/>
      <c r="D305" s="226" t="s">
        <v>138</v>
      </c>
      <c r="E305" s="227" t="s">
        <v>21</v>
      </c>
      <c r="F305" s="228" t="s">
        <v>433</v>
      </c>
      <c r="G305" s="225"/>
      <c r="H305" s="229">
        <v>148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138</v>
      </c>
      <c r="AU305" s="235" t="s">
        <v>82</v>
      </c>
      <c r="AV305" s="13" t="s">
        <v>82</v>
      </c>
      <c r="AW305" s="13" t="s">
        <v>34</v>
      </c>
      <c r="AX305" s="13" t="s">
        <v>78</v>
      </c>
      <c r="AY305" s="235" t="s">
        <v>128</v>
      </c>
    </row>
    <row r="306" s="2" customFormat="1" ht="22.2" customHeight="1">
      <c r="A306" s="40"/>
      <c r="B306" s="41"/>
      <c r="C306" s="206" t="s">
        <v>434</v>
      </c>
      <c r="D306" s="206" t="s">
        <v>130</v>
      </c>
      <c r="E306" s="207" t="s">
        <v>435</v>
      </c>
      <c r="F306" s="208" t="s">
        <v>436</v>
      </c>
      <c r="G306" s="209" t="s">
        <v>133</v>
      </c>
      <c r="H306" s="210">
        <v>2787</v>
      </c>
      <c r="I306" s="211"/>
      <c r="J306" s="212">
        <f>ROUND(I306*H306,2)</f>
        <v>0</v>
      </c>
      <c r="K306" s="208" t="s">
        <v>134</v>
      </c>
      <c r="L306" s="46"/>
      <c r="M306" s="213" t="s">
        <v>21</v>
      </c>
      <c r="N306" s="214" t="s">
        <v>44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85</v>
      </c>
      <c r="AT306" s="217" t="s">
        <v>130</v>
      </c>
      <c r="AU306" s="217" t="s">
        <v>82</v>
      </c>
      <c r="AY306" s="19" t="s">
        <v>128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78</v>
      </c>
      <c r="BK306" s="218">
        <f>ROUND(I306*H306,2)</f>
        <v>0</v>
      </c>
      <c r="BL306" s="19" t="s">
        <v>85</v>
      </c>
      <c r="BM306" s="217" t="s">
        <v>437</v>
      </c>
    </row>
    <row r="307" s="2" customFormat="1">
      <c r="A307" s="40"/>
      <c r="B307" s="41"/>
      <c r="C307" s="42"/>
      <c r="D307" s="219" t="s">
        <v>136</v>
      </c>
      <c r="E307" s="42"/>
      <c r="F307" s="220" t="s">
        <v>438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136</v>
      </c>
      <c r="AU307" s="19" t="s">
        <v>82</v>
      </c>
    </row>
    <row r="308" s="13" customFormat="1">
      <c r="A308" s="13"/>
      <c r="B308" s="224"/>
      <c r="C308" s="225"/>
      <c r="D308" s="226" t="s">
        <v>138</v>
      </c>
      <c r="E308" s="227" t="s">
        <v>21</v>
      </c>
      <c r="F308" s="228" t="s">
        <v>289</v>
      </c>
      <c r="G308" s="225"/>
      <c r="H308" s="229">
        <v>2787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138</v>
      </c>
      <c r="AU308" s="235" t="s">
        <v>82</v>
      </c>
      <c r="AV308" s="13" t="s">
        <v>82</v>
      </c>
      <c r="AW308" s="13" t="s">
        <v>34</v>
      </c>
      <c r="AX308" s="13" t="s">
        <v>73</v>
      </c>
      <c r="AY308" s="235" t="s">
        <v>128</v>
      </c>
    </row>
    <row r="309" s="15" customFormat="1">
      <c r="A309" s="15"/>
      <c r="B309" s="248"/>
      <c r="C309" s="249"/>
      <c r="D309" s="226" t="s">
        <v>138</v>
      </c>
      <c r="E309" s="250" t="s">
        <v>21</v>
      </c>
      <c r="F309" s="251" t="s">
        <v>381</v>
      </c>
      <c r="G309" s="249"/>
      <c r="H309" s="252">
        <v>2787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138</v>
      </c>
      <c r="AU309" s="258" t="s">
        <v>82</v>
      </c>
      <c r="AV309" s="15" t="s">
        <v>147</v>
      </c>
      <c r="AW309" s="15" t="s">
        <v>34</v>
      </c>
      <c r="AX309" s="15" t="s">
        <v>73</v>
      </c>
      <c r="AY309" s="258" t="s">
        <v>128</v>
      </c>
    </row>
    <row r="310" s="14" customFormat="1">
      <c r="A310" s="14"/>
      <c r="B310" s="236"/>
      <c r="C310" s="237"/>
      <c r="D310" s="226" t="s">
        <v>138</v>
      </c>
      <c r="E310" s="238" t="s">
        <v>21</v>
      </c>
      <c r="F310" s="239" t="s">
        <v>146</v>
      </c>
      <c r="G310" s="237"/>
      <c r="H310" s="240">
        <v>2787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138</v>
      </c>
      <c r="AU310" s="246" t="s">
        <v>82</v>
      </c>
      <c r="AV310" s="14" t="s">
        <v>85</v>
      </c>
      <c r="AW310" s="14" t="s">
        <v>34</v>
      </c>
      <c r="AX310" s="14" t="s">
        <v>78</v>
      </c>
      <c r="AY310" s="246" t="s">
        <v>128</v>
      </c>
    </row>
    <row r="311" s="2" customFormat="1" ht="22.2" customHeight="1">
      <c r="A311" s="40"/>
      <c r="B311" s="41"/>
      <c r="C311" s="206" t="s">
        <v>439</v>
      </c>
      <c r="D311" s="206" t="s">
        <v>130</v>
      </c>
      <c r="E311" s="207" t="s">
        <v>440</v>
      </c>
      <c r="F311" s="208" t="s">
        <v>441</v>
      </c>
      <c r="G311" s="209" t="s">
        <v>133</v>
      </c>
      <c r="H311" s="210">
        <v>574</v>
      </c>
      <c r="I311" s="211"/>
      <c r="J311" s="212">
        <f>ROUND(I311*H311,2)</f>
        <v>0</v>
      </c>
      <c r="K311" s="208" t="s">
        <v>134</v>
      </c>
      <c r="L311" s="46"/>
      <c r="M311" s="213" t="s">
        <v>21</v>
      </c>
      <c r="N311" s="214" t="s">
        <v>44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85</v>
      </c>
      <c r="AT311" s="217" t="s">
        <v>130</v>
      </c>
      <c r="AU311" s="217" t="s">
        <v>82</v>
      </c>
      <c r="AY311" s="19" t="s">
        <v>128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78</v>
      </c>
      <c r="BK311" s="218">
        <f>ROUND(I311*H311,2)</f>
        <v>0</v>
      </c>
      <c r="BL311" s="19" t="s">
        <v>85</v>
      </c>
      <c r="BM311" s="217" t="s">
        <v>442</v>
      </c>
    </row>
    <row r="312" s="2" customFormat="1">
      <c r="A312" s="40"/>
      <c r="B312" s="41"/>
      <c r="C312" s="42"/>
      <c r="D312" s="219" t="s">
        <v>136</v>
      </c>
      <c r="E312" s="42"/>
      <c r="F312" s="220" t="s">
        <v>443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136</v>
      </c>
      <c r="AU312" s="19" t="s">
        <v>82</v>
      </c>
    </row>
    <row r="313" s="13" customFormat="1">
      <c r="A313" s="13"/>
      <c r="B313" s="224"/>
      <c r="C313" s="225"/>
      <c r="D313" s="226" t="s">
        <v>138</v>
      </c>
      <c r="E313" s="227" t="s">
        <v>21</v>
      </c>
      <c r="F313" s="228" t="s">
        <v>417</v>
      </c>
      <c r="G313" s="225"/>
      <c r="H313" s="229">
        <v>574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138</v>
      </c>
      <c r="AU313" s="235" t="s">
        <v>82</v>
      </c>
      <c r="AV313" s="13" t="s">
        <v>82</v>
      </c>
      <c r="AW313" s="13" t="s">
        <v>34</v>
      </c>
      <c r="AX313" s="13" t="s">
        <v>73</v>
      </c>
      <c r="AY313" s="235" t="s">
        <v>128</v>
      </c>
    </row>
    <row r="314" s="15" customFormat="1">
      <c r="A314" s="15"/>
      <c r="B314" s="248"/>
      <c r="C314" s="249"/>
      <c r="D314" s="226" t="s">
        <v>138</v>
      </c>
      <c r="E314" s="250" t="s">
        <v>21</v>
      </c>
      <c r="F314" s="251" t="s">
        <v>411</v>
      </c>
      <c r="G314" s="249"/>
      <c r="H314" s="252">
        <v>574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8" t="s">
        <v>138</v>
      </c>
      <c r="AU314" s="258" t="s">
        <v>82</v>
      </c>
      <c r="AV314" s="15" t="s">
        <v>147</v>
      </c>
      <c r="AW314" s="15" t="s">
        <v>34</v>
      </c>
      <c r="AX314" s="15" t="s">
        <v>73</v>
      </c>
      <c r="AY314" s="258" t="s">
        <v>128</v>
      </c>
    </row>
    <row r="315" s="14" customFormat="1">
      <c r="A315" s="14"/>
      <c r="B315" s="236"/>
      <c r="C315" s="237"/>
      <c r="D315" s="226" t="s">
        <v>138</v>
      </c>
      <c r="E315" s="238" t="s">
        <v>21</v>
      </c>
      <c r="F315" s="239" t="s">
        <v>146</v>
      </c>
      <c r="G315" s="237"/>
      <c r="H315" s="240">
        <v>574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138</v>
      </c>
      <c r="AU315" s="246" t="s">
        <v>82</v>
      </c>
      <c r="AV315" s="14" t="s">
        <v>85</v>
      </c>
      <c r="AW315" s="14" t="s">
        <v>34</v>
      </c>
      <c r="AX315" s="14" t="s">
        <v>78</v>
      </c>
      <c r="AY315" s="246" t="s">
        <v>128</v>
      </c>
    </row>
    <row r="316" s="2" customFormat="1" ht="22.2" customHeight="1">
      <c r="A316" s="40"/>
      <c r="B316" s="41"/>
      <c r="C316" s="206" t="s">
        <v>444</v>
      </c>
      <c r="D316" s="206" t="s">
        <v>130</v>
      </c>
      <c r="E316" s="207" t="s">
        <v>445</v>
      </c>
      <c r="F316" s="208" t="s">
        <v>446</v>
      </c>
      <c r="G316" s="209" t="s">
        <v>133</v>
      </c>
      <c r="H316" s="210">
        <v>84.400000000000006</v>
      </c>
      <c r="I316" s="211"/>
      <c r="J316" s="212">
        <f>ROUND(I316*H316,2)</f>
        <v>0</v>
      </c>
      <c r="K316" s="208" t="s">
        <v>134</v>
      </c>
      <c r="L316" s="46"/>
      <c r="M316" s="213" t="s">
        <v>21</v>
      </c>
      <c r="N316" s="214" t="s">
        <v>44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85</v>
      </c>
      <c r="AT316" s="217" t="s">
        <v>130</v>
      </c>
      <c r="AU316" s="217" t="s">
        <v>82</v>
      </c>
      <c r="AY316" s="19" t="s">
        <v>128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78</v>
      </c>
      <c r="BK316" s="218">
        <f>ROUND(I316*H316,2)</f>
        <v>0</v>
      </c>
      <c r="BL316" s="19" t="s">
        <v>85</v>
      </c>
      <c r="BM316" s="217" t="s">
        <v>447</v>
      </c>
    </row>
    <row r="317" s="2" customFormat="1">
      <c r="A317" s="40"/>
      <c r="B317" s="41"/>
      <c r="C317" s="42"/>
      <c r="D317" s="219" t="s">
        <v>136</v>
      </c>
      <c r="E317" s="42"/>
      <c r="F317" s="220" t="s">
        <v>448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136</v>
      </c>
      <c r="AU317" s="19" t="s">
        <v>82</v>
      </c>
    </row>
    <row r="318" s="13" customFormat="1">
      <c r="A318" s="13"/>
      <c r="B318" s="224"/>
      <c r="C318" s="225"/>
      <c r="D318" s="226" t="s">
        <v>138</v>
      </c>
      <c r="E318" s="227" t="s">
        <v>21</v>
      </c>
      <c r="F318" s="228" t="s">
        <v>389</v>
      </c>
      <c r="G318" s="225"/>
      <c r="H318" s="229">
        <v>84.400000000000006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138</v>
      </c>
      <c r="AU318" s="235" t="s">
        <v>82</v>
      </c>
      <c r="AV318" s="13" t="s">
        <v>82</v>
      </c>
      <c r="AW318" s="13" t="s">
        <v>34</v>
      </c>
      <c r="AX318" s="13" t="s">
        <v>73</v>
      </c>
      <c r="AY318" s="235" t="s">
        <v>128</v>
      </c>
    </row>
    <row r="319" s="15" customFormat="1">
      <c r="A319" s="15"/>
      <c r="B319" s="248"/>
      <c r="C319" s="249"/>
      <c r="D319" s="226" t="s">
        <v>138</v>
      </c>
      <c r="E319" s="250" t="s">
        <v>21</v>
      </c>
      <c r="F319" s="251" t="s">
        <v>383</v>
      </c>
      <c r="G319" s="249"/>
      <c r="H319" s="252">
        <v>84.400000000000006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8" t="s">
        <v>138</v>
      </c>
      <c r="AU319" s="258" t="s">
        <v>82</v>
      </c>
      <c r="AV319" s="15" t="s">
        <v>147</v>
      </c>
      <c r="AW319" s="15" t="s">
        <v>34</v>
      </c>
      <c r="AX319" s="15" t="s">
        <v>73</v>
      </c>
      <c r="AY319" s="258" t="s">
        <v>128</v>
      </c>
    </row>
    <row r="320" s="14" customFormat="1">
      <c r="A320" s="14"/>
      <c r="B320" s="236"/>
      <c r="C320" s="237"/>
      <c r="D320" s="226" t="s">
        <v>138</v>
      </c>
      <c r="E320" s="238" t="s">
        <v>21</v>
      </c>
      <c r="F320" s="239" t="s">
        <v>146</v>
      </c>
      <c r="G320" s="237"/>
      <c r="H320" s="240">
        <v>84.400000000000006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138</v>
      </c>
      <c r="AU320" s="246" t="s">
        <v>82</v>
      </c>
      <c r="AV320" s="14" t="s">
        <v>85</v>
      </c>
      <c r="AW320" s="14" t="s">
        <v>34</v>
      </c>
      <c r="AX320" s="14" t="s">
        <v>78</v>
      </c>
      <c r="AY320" s="246" t="s">
        <v>128</v>
      </c>
    </row>
    <row r="321" s="2" customFormat="1" ht="22.2" customHeight="1">
      <c r="A321" s="40"/>
      <c r="B321" s="41"/>
      <c r="C321" s="206" t="s">
        <v>449</v>
      </c>
      <c r="D321" s="206" t="s">
        <v>130</v>
      </c>
      <c r="E321" s="207" t="s">
        <v>450</v>
      </c>
      <c r="F321" s="208" t="s">
        <v>451</v>
      </c>
      <c r="G321" s="209" t="s">
        <v>133</v>
      </c>
      <c r="H321" s="210">
        <v>264</v>
      </c>
      <c r="I321" s="211"/>
      <c r="J321" s="212">
        <f>ROUND(I321*H321,2)</f>
        <v>0</v>
      </c>
      <c r="K321" s="208" t="s">
        <v>134</v>
      </c>
      <c r="L321" s="46"/>
      <c r="M321" s="213" t="s">
        <v>21</v>
      </c>
      <c r="N321" s="214" t="s">
        <v>44</v>
      </c>
      <c r="O321" s="86"/>
      <c r="P321" s="215">
        <f>O321*H321</f>
        <v>0</v>
      </c>
      <c r="Q321" s="215">
        <v>0.083500000000000005</v>
      </c>
      <c r="R321" s="215">
        <f>Q321*H321</f>
        <v>22.044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85</v>
      </c>
      <c r="AT321" s="217" t="s">
        <v>130</v>
      </c>
      <c r="AU321" s="217" t="s">
        <v>82</v>
      </c>
      <c r="AY321" s="19" t="s">
        <v>128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78</v>
      </c>
      <c r="BK321" s="218">
        <f>ROUND(I321*H321,2)</f>
        <v>0</v>
      </c>
      <c r="BL321" s="19" t="s">
        <v>85</v>
      </c>
      <c r="BM321" s="217" t="s">
        <v>452</v>
      </c>
    </row>
    <row r="322" s="2" customFormat="1">
      <c r="A322" s="40"/>
      <c r="B322" s="41"/>
      <c r="C322" s="42"/>
      <c r="D322" s="219" t="s">
        <v>136</v>
      </c>
      <c r="E322" s="42"/>
      <c r="F322" s="220" t="s">
        <v>453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136</v>
      </c>
      <c r="AU322" s="19" t="s">
        <v>82</v>
      </c>
    </row>
    <row r="323" s="13" customFormat="1">
      <c r="A323" s="13"/>
      <c r="B323" s="224"/>
      <c r="C323" s="225"/>
      <c r="D323" s="226" t="s">
        <v>138</v>
      </c>
      <c r="E323" s="227" t="s">
        <v>21</v>
      </c>
      <c r="F323" s="228" t="s">
        <v>454</v>
      </c>
      <c r="G323" s="225"/>
      <c r="H323" s="229">
        <v>264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138</v>
      </c>
      <c r="AU323" s="235" t="s">
        <v>82</v>
      </c>
      <c r="AV323" s="13" t="s">
        <v>82</v>
      </c>
      <c r="AW323" s="13" t="s">
        <v>34</v>
      </c>
      <c r="AX323" s="13" t="s">
        <v>78</v>
      </c>
      <c r="AY323" s="235" t="s">
        <v>128</v>
      </c>
    </row>
    <row r="324" s="2" customFormat="1" ht="14.4" customHeight="1">
      <c r="A324" s="40"/>
      <c r="B324" s="41"/>
      <c r="C324" s="259" t="s">
        <v>455</v>
      </c>
      <c r="D324" s="259" t="s">
        <v>266</v>
      </c>
      <c r="E324" s="260" t="s">
        <v>456</v>
      </c>
      <c r="F324" s="261" t="s">
        <v>457</v>
      </c>
      <c r="G324" s="262" t="s">
        <v>316</v>
      </c>
      <c r="H324" s="263">
        <v>14.140000000000001</v>
      </c>
      <c r="I324" s="264"/>
      <c r="J324" s="265">
        <f>ROUND(I324*H324,2)</f>
        <v>0</v>
      </c>
      <c r="K324" s="261" t="s">
        <v>134</v>
      </c>
      <c r="L324" s="266"/>
      <c r="M324" s="267" t="s">
        <v>21</v>
      </c>
      <c r="N324" s="268" t="s">
        <v>44</v>
      </c>
      <c r="O324" s="86"/>
      <c r="P324" s="215">
        <f>O324*H324</f>
        <v>0</v>
      </c>
      <c r="Q324" s="215">
        <v>2.1150000000000002</v>
      </c>
      <c r="R324" s="215">
        <f>Q324*H324</f>
        <v>29.906100000000006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175</v>
      </c>
      <c r="AT324" s="217" t="s">
        <v>266</v>
      </c>
      <c r="AU324" s="217" t="s">
        <v>82</v>
      </c>
      <c r="AY324" s="19" t="s">
        <v>128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78</v>
      </c>
      <c r="BK324" s="218">
        <f>ROUND(I324*H324,2)</f>
        <v>0</v>
      </c>
      <c r="BL324" s="19" t="s">
        <v>85</v>
      </c>
      <c r="BM324" s="217" t="s">
        <v>458</v>
      </c>
    </row>
    <row r="325" s="13" customFormat="1">
      <c r="A325" s="13"/>
      <c r="B325" s="224"/>
      <c r="C325" s="225"/>
      <c r="D325" s="226" t="s">
        <v>138</v>
      </c>
      <c r="E325" s="227" t="s">
        <v>21</v>
      </c>
      <c r="F325" s="228" t="s">
        <v>459</v>
      </c>
      <c r="G325" s="225"/>
      <c r="H325" s="229">
        <v>14.140000000000001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138</v>
      </c>
      <c r="AU325" s="235" t="s">
        <v>82</v>
      </c>
      <c r="AV325" s="13" t="s">
        <v>82</v>
      </c>
      <c r="AW325" s="13" t="s">
        <v>34</v>
      </c>
      <c r="AX325" s="13" t="s">
        <v>78</v>
      </c>
      <c r="AY325" s="235" t="s">
        <v>128</v>
      </c>
    </row>
    <row r="326" s="2" customFormat="1" ht="14.4" customHeight="1">
      <c r="A326" s="40"/>
      <c r="B326" s="41"/>
      <c r="C326" s="206" t="s">
        <v>460</v>
      </c>
      <c r="D326" s="206" t="s">
        <v>130</v>
      </c>
      <c r="E326" s="207" t="s">
        <v>461</v>
      </c>
      <c r="F326" s="208" t="s">
        <v>462</v>
      </c>
      <c r="G326" s="209" t="s">
        <v>191</v>
      </c>
      <c r="H326" s="210">
        <v>1</v>
      </c>
      <c r="I326" s="211"/>
      <c r="J326" s="212">
        <f>ROUND(I326*H326,2)</f>
        <v>0</v>
      </c>
      <c r="K326" s="208" t="s">
        <v>21</v>
      </c>
      <c r="L326" s="46"/>
      <c r="M326" s="213" t="s">
        <v>21</v>
      </c>
      <c r="N326" s="214" t="s">
        <v>44</v>
      </c>
      <c r="O326" s="86"/>
      <c r="P326" s="215">
        <f>O326*H326</f>
        <v>0</v>
      </c>
      <c r="Q326" s="215">
        <v>0.083500000000000005</v>
      </c>
      <c r="R326" s="215">
        <f>Q326*H326</f>
        <v>0.083500000000000005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85</v>
      </c>
      <c r="AT326" s="217" t="s">
        <v>130</v>
      </c>
      <c r="AU326" s="217" t="s">
        <v>82</v>
      </c>
      <c r="AY326" s="19" t="s">
        <v>128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78</v>
      </c>
      <c r="BK326" s="218">
        <f>ROUND(I326*H326,2)</f>
        <v>0</v>
      </c>
      <c r="BL326" s="19" t="s">
        <v>85</v>
      </c>
      <c r="BM326" s="217" t="s">
        <v>463</v>
      </c>
    </row>
    <row r="327" s="13" customFormat="1">
      <c r="A327" s="13"/>
      <c r="B327" s="224"/>
      <c r="C327" s="225"/>
      <c r="D327" s="226" t="s">
        <v>138</v>
      </c>
      <c r="E327" s="227" t="s">
        <v>21</v>
      </c>
      <c r="F327" s="228" t="s">
        <v>464</v>
      </c>
      <c r="G327" s="225"/>
      <c r="H327" s="229">
        <v>1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138</v>
      </c>
      <c r="AU327" s="235" t="s">
        <v>82</v>
      </c>
      <c r="AV327" s="13" t="s">
        <v>82</v>
      </c>
      <c r="AW327" s="13" t="s">
        <v>34</v>
      </c>
      <c r="AX327" s="13" t="s">
        <v>73</v>
      </c>
      <c r="AY327" s="235" t="s">
        <v>128</v>
      </c>
    </row>
    <row r="328" s="14" customFormat="1">
      <c r="A328" s="14"/>
      <c r="B328" s="236"/>
      <c r="C328" s="237"/>
      <c r="D328" s="226" t="s">
        <v>138</v>
      </c>
      <c r="E328" s="238" t="s">
        <v>21</v>
      </c>
      <c r="F328" s="239" t="s">
        <v>146</v>
      </c>
      <c r="G328" s="237"/>
      <c r="H328" s="240">
        <v>1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138</v>
      </c>
      <c r="AU328" s="246" t="s">
        <v>82</v>
      </c>
      <c r="AV328" s="14" t="s">
        <v>85</v>
      </c>
      <c r="AW328" s="14" t="s">
        <v>34</v>
      </c>
      <c r="AX328" s="14" t="s">
        <v>78</v>
      </c>
      <c r="AY328" s="246" t="s">
        <v>128</v>
      </c>
    </row>
    <row r="329" s="12" customFormat="1" ht="22.8" customHeight="1">
      <c r="A329" s="12"/>
      <c r="B329" s="190"/>
      <c r="C329" s="191"/>
      <c r="D329" s="192" t="s">
        <v>72</v>
      </c>
      <c r="E329" s="204" t="s">
        <v>175</v>
      </c>
      <c r="F329" s="204" t="s">
        <v>465</v>
      </c>
      <c r="G329" s="191"/>
      <c r="H329" s="191"/>
      <c r="I329" s="194"/>
      <c r="J329" s="205">
        <f>BK329</f>
        <v>0</v>
      </c>
      <c r="K329" s="191"/>
      <c r="L329" s="196"/>
      <c r="M329" s="197"/>
      <c r="N329" s="198"/>
      <c r="O329" s="198"/>
      <c r="P329" s="199">
        <f>SUM(P330:P419)</f>
        <v>0</v>
      </c>
      <c r="Q329" s="198"/>
      <c r="R329" s="199">
        <f>SUM(R330:R419)</f>
        <v>54.425301999999995</v>
      </c>
      <c r="S329" s="198"/>
      <c r="T329" s="200">
        <f>SUM(T330:T419)</f>
        <v>23.231999999999999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78</v>
      </c>
      <c r="AT329" s="202" t="s">
        <v>72</v>
      </c>
      <c r="AU329" s="202" t="s">
        <v>78</v>
      </c>
      <c r="AY329" s="201" t="s">
        <v>128</v>
      </c>
      <c r="BK329" s="203">
        <f>SUM(BK330:BK419)</f>
        <v>0</v>
      </c>
    </row>
    <row r="330" s="2" customFormat="1" ht="22.2" customHeight="1">
      <c r="A330" s="40"/>
      <c r="B330" s="41"/>
      <c r="C330" s="206" t="s">
        <v>466</v>
      </c>
      <c r="D330" s="206" t="s">
        <v>130</v>
      </c>
      <c r="E330" s="207" t="s">
        <v>467</v>
      </c>
      <c r="F330" s="208" t="s">
        <v>468</v>
      </c>
      <c r="G330" s="209" t="s">
        <v>294</v>
      </c>
      <c r="H330" s="210">
        <v>43.5</v>
      </c>
      <c r="I330" s="211"/>
      <c r="J330" s="212">
        <f>ROUND(I330*H330,2)</f>
        <v>0</v>
      </c>
      <c r="K330" s="208" t="s">
        <v>21</v>
      </c>
      <c r="L330" s="46"/>
      <c r="M330" s="213" t="s">
        <v>21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85</v>
      </c>
      <c r="AT330" s="217" t="s">
        <v>130</v>
      </c>
      <c r="AU330" s="217" t="s">
        <v>82</v>
      </c>
      <c r="AY330" s="19" t="s">
        <v>128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78</v>
      </c>
      <c r="BK330" s="218">
        <f>ROUND(I330*H330,2)</f>
        <v>0</v>
      </c>
      <c r="BL330" s="19" t="s">
        <v>85</v>
      </c>
      <c r="BM330" s="217" t="s">
        <v>469</v>
      </c>
    </row>
    <row r="331" s="2" customFormat="1">
      <c r="A331" s="40"/>
      <c r="B331" s="41"/>
      <c r="C331" s="42"/>
      <c r="D331" s="226" t="s">
        <v>198</v>
      </c>
      <c r="E331" s="42"/>
      <c r="F331" s="247" t="s">
        <v>470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198</v>
      </c>
      <c r="AU331" s="19" t="s">
        <v>82</v>
      </c>
    </row>
    <row r="332" s="13" customFormat="1">
      <c r="A332" s="13"/>
      <c r="B332" s="224"/>
      <c r="C332" s="225"/>
      <c r="D332" s="226" t="s">
        <v>138</v>
      </c>
      <c r="E332" s="227" t="s">
        <v>21</v>
      </c>
      <c r="F332" s="228" t="s">
        <v>471</v>
      </c>
      <c r="G332" s="225"/>
      <c r="H332" s="229">
        <v>43.5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138</v>
      </c>
      <c r="AU332" s="235" t="s">
        <v>82</v>
      </c>
      <c r="AV332" s="13" t="s">
        <v>82</v>
      </c>
      <c r="AW332" s="13" t="s">
        <v>34</v>
      </c>
      <c r="AX332" s="13" t="s">
        <v>73</v>
      </c>
      <c r="AY332" s="235" t="s">
        <v>128</v>
      </c>
    </row>
    <row r="333" s="14" customFormat="1">
      <c r="A333" s="14"/>
      <c r="B333" s="236"/>
      <c r="C333" s="237"/>
      <c r="D333" s="226" t="s">
        <v>138</v>
      </c>
      <c r="E333" s="238" t="s">
        <v>21</v>
      </c>
      <c r="F333" s="239" t="s">
        <v>146</v>
      </c>
      <c r="G333" s="237"/>
      <c r="H333" s="240">
        <v>43.5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138</v>
      </c>
      <c r="AU333" s="246" t="s">
        <v>82</v>
      </c>
      <c r="AV333" s="14" t="s">
        <v>85</v>
      </c>
      <c r="AW333" s="14" t="s">
        <v>34</v>
      </c>
      <c r="AX333" s="14" t="s">
        <v>78</v>
      </c>
      <c r="AY333" s="246" t="s">
        <v>128</v>
      </c>
    </row>
    <row r="334" s="2" customFormat="1" ht="19.8" customHeight="1">
      <c r="A334" s="40"/>
      <c r="B334" s="41"/>
      <c r="C334" s="206" t="s">
        <v>472</v>
      </c>
      <c r="D334" s="206" t="s">
        <v>130</v>
      </c>
      <c r="E334" s="207" t="s">
        <v>473</v>
      </c>
      <c r="F334" s="208" t="s">
        <v>474</v>
      </c>
      <c r="G334" s="209" t="s">
        <v>316</v>
      </c>
      <c r="H334" s="210">
        <v>17</v>
      </c>
      <c r="I334" s="211"/>
      <c r="J334" s="212">
        <f>ROUND(I334*H334,2)</f>
        <v>0</v>
      </c>
      <c r="K334" s="208" t="s">
        <v>21</v>
      </c>
      <c r="L334" s="46"/>
      <c r="M334" s="213" t="s">
        <v>21</v>
      </c>
      <c r="N334" s="214" t="s">
        <v>44</v>
      </c>
      <c r="O334" s="86"/>
      <c r="P334" s="215">
        <f>O334*H334</f>
        <v>0</v>
      </c>
      <c r="Q334" s="215">
        <v>0.00059999999999999995</v>
      </c>
      <c r="R334" s="215">
        <f>Q334*H334</f>
        <v>0.010199999999999999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85</v>
      </c>
      <c r="AT334" s="217" t="s">
        <v>130</v>
      </c>
      <c r="AU334" s="217" t="s">
        <v>82</v>
      </c>
      <c r="AY334" s="19" t="s">
        <v>128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78</v>
      </c>
      <c r="BK334" s="218">
        <f>ROUND(I334*H334,2)</f>
        <v>0</v>
      </c>
      <c r="BL334" s="19" t="s">
        <v>85</v>
      </c>
      <c r="BM334" s="217" t="s">
        <v>475</v>
      </c>
    </row>
    <row r="335" s="13" customFormat="1">
      <c r="A335" s="13"/>
      <c r="B335" s="224"/>
      <c r="C335" s="225"/>
      <c r="D335" s="226" t="s">
        <v>138</v>
      </c>
      <c r="E335" s="227" t="s">
        <v>21</v>
      </c>
      <c r="F335" s="228" t="s">
        <v>235</v>
      </c>
      <c r="G335" s="225"/>
      <c r="H335" s="229">
        <v>17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138</v>
      </c>
      <c r="AU335" s="235" t="s">
        <v>82</v>
      </c>
      <c r="AV335" s="13" t="s">
        <v>82</v>
      </c>
      <c r="AW335" s="13" t="s">
        <v>34</v>
      </c>
      <c r="AX335" s="13" t="s">
        <v>78</v>
      </c>
      <c r="AY335" s="235" t="s">
        <v>128</v>
      </c>
    </row>
    <row r="336" s="2" customFormat="1" ht="14.4" customHeight="1">
      <c r="A336" s="40"/>
      <c r="B336" s="41"/>
      <c r="C336" s="206" t="s">
        <v>476</v>
      </c>
      <c r="D336" s="206" t="s">
        <v>130</v>
      </c>
      <c r="E336" s="207" t="s">
        <v>477</v>
      </c>
      <c r="F336" s="208" t="s">
        <v>478</v>
      </c>
      <c r="G336" s="209" t="s">
        <v>178</v>
      </c>
      <c r="H336" s="210">
        <v>13.199999999999999</v>
      </c>
      <c r="I336" s="211"/>
      <c r="J336" s="212">
        <f>ROUND(I336*H336,2)</f>
        <v>0</v>
      </c>
      <c r="K336" s="208" t="s">
        <v>21</v>
      </c>
      <c r="L336" s="46"/>
      <c r="M336" s="213" t="s">
        <v>21</v>
      </c>
      <c r="N336" s="214" t="s">
        <v>44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1.76</v>
      </c>
      <c r="T336" s="216">
        <f>S336*H336</f>
        <v>23.231999999999999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85</v>
      </c>
      <c r="AT336" s="217" t="s">
        <v>130</v>
      </c>
      <c r="AU336" s="217" t="s">
        <v>82</v>
      </c>
      <c r="AY336" s="19" t="s">
        <v>128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78</v>
      </c>
      <c r="BK336" s="218">
        <f>ROUND(I336*H336,2)</f>
        <v>0</v>
      </c>
      <c r="BL336" s="19" t="s">
        <v>85</v>
      </c>
      <c r="BM336" s="217" t="s">
        <v>479</v>
      </c>
    </row>
    <row r="337" s="13" customFormat="1">
      <c r="A337" s="13"/>
      <c r="B337" s="224"/>
      <c r="C337" s="225"/>
      <c r="D337" s="226" t="s">
        <v>138</v>
      </c>
      <c r="E337" s="227" t="s">
        <v>21</v>
      </c>
      <c r="F337" s="228" t="s">
        <v>480</v>
      </c>
      <c r="G337" s="225"/>
      <c r="H337" s="229">
        <v>13.199999999999999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138</v>
      </c>
      <c r="AU337" s="235" t="s">
        <v>82</v>
      </c>
      <c r="AV337" s="13" t="s">
        <v>82</v>
      </c>
      <c r="AW337" s="13" t="s">
        <v>34</v>
      </c>
      <c r="AX337" s="13" t="s">
        <v>73</v>
      </c>
      <c r="AY337" s="235" t="s">
        <v>128</v>
      </c>
    </row>
    <row r="338" s="14" customFormat="1">
      <c r="A338" s="14"/>
      <c r="B338" s="236"/>
      <c r="C338" s="237"/>
      <c r="D338" s="226" t="s">
        <v>138</v>
      </c>
      <c r="E338" s="238" t="s">
        <v>21</v>
      </c>
      <c r="F338" s="239" t="s">
        <v>146</v>
      </c>
      <c r="G338" s="237"/>
      <c r="H338" s="240">
        <v>13.199999999999999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138</v>
      </c>
      <c r="AU338" s="246" t="s">
        <v>82</v>
      </c>
      <c r="AV338" s="14" t="s">
        <v>85</v>
      </c>
      <c r="AW338" s="14" t="s">
        <v>34</v>
      </c>
      <c r="AX338" s="14" t="s">
        <v>78</v>
      </c>
      <c r="AY338" s="246" t="s">
        <v>128</v>
      </c>
    </row>
    <row r="339" s="2" customFormat="1" ht="14.4" customHeight="1">
      <c r="A339" s="40"/>
      <c r="B339" s="41"/>
      <c r="C339" s="206" t="s">
        <v>481</v>
      </c>
      <c r="D339" s="206" t="s">
        <v>130</v>
      </c>
      <c r="E339" s="207" t="s">
        <v>482</v>
      </c>
      <c r="F339" s="208" t="s">
        <v>483</v>
      </c>
      <c r="G339" s="209" t="s">
        <v>294</v>
      </c>
      <c r="H339" s="210">
        <v>43.5</v>
      </c>
      <c r="I339" s="211"/>
      <c r="J339" s="212">
        <f>ROUND(I339*H339,2)</f>
        <v>0</v>
      </c>
      <c r="K339" s="208" t="s">
        <v>21</v>
      </c>
      <c r="L339" s="46"/>
      <c r="M339" s="213" t="s">
        <v>21</v>
      </c>
      <c r="N339" s="214" t="s">
        <v>44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85</v>
      </c>
      <c r="AT339" s="217" t="s">
        <v>130</v>
      </c>
      <c r="AU339" s="217" t="s">
        <v>82</v>
      </c>
      <c r="AY339" s="19" t="s">
        <v>128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78</v>
      </c>
      <c r="BK339" s="218">
        <f>ROUND(I339*H339,2)</f>
        <v>0</v>
      </c>
      <c r="BL339" s="19" t="s">
        <v>85</v>
      </c>
      <c r="BM339" s="217" t="s">
        <v>484</v>
      </c>
    </row>
    <row r="340" s="13" customFormat="1">
      <c r="A340" s="13"/>
      <c r="B340" s="224"/>
      <c r="C340" s="225"/>
      <c r="D340" s="226" t="s">
        <v>138</v>
      </c>
      <c r="E340" s="227" t="s">
        <v>21</v>
      </c>
      <c r="F340" s="228" t="s">
        <v>485</v>
      </c>
      <c r="G340" s="225"/>
      <c r="H340" s="229">
        <v>43.5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138</v>
      </c>
      <c r="AU340" s="235" t="s">
        <v>82</v>
      </c>
      <c r="AV340" s="13" t="s">
        <v>82</v>
      </c>
      <c r="AW340" s="13" t="s">
        <v>34</v>
      </c>
      <c r="AX340" s="13" t="s">
        <v>73</v>
      </c>
      <c r="AY340" s="235" t="s">
        <v>128</v>
      </c>
    </row>
    <row r="341" s="14" customFormat="1">
      <c r="A341" s="14"/>
      <c r="B341" s="236"/>
      <c r="C341" s="237"/>
      <c r="D341" s="226" t="s">
        <v>138</v>
      </c>
      <c r="E341" s="238" t="s">
        <v>21</v>
      </c>
      <c r="F341" s="239" t="s">
        <v>146</v>
      </c>
      <c r="G341" s="237"/>
      <c r="H341" s="240">
        <v>43.5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138</v>
      </c>
      <c r="AU341" s="246" t="s">
        <v>82</v>
      </c>
      <c r="AV341" s="14" t="s">
        <v>85</v>
      </c>
      <c r="AW341" s="14" t="s">
        <v>34</v>
      </c>
      <c r="AX341" s="14" t="s">
        <v>78</v>
      </c>
      <c r="AY341" s="246" t="s">
        <v>128</v>
      </c>
    </row>
    <row r="342" s="2" customFormat="1" ht="14.4" customHeight="1">
      <c r="A342" s="40"/>
      <c r="B342" s="41"/>
      <c r="C342" s="206" t="s">
        <v>486</v>
      </c>
      <c r="D342" s="206" t="s">
        <v>130</v>
      </c>
      <c r="E342" s="207" t="s">
        <v>487</v>
      </c>
      <c r="F342" s="208" t="s">
        <v>488</v>
      </c>
      <c r="G342" s="209" t="s">
        <v>316</v>
      </c>
      <c r="H342" s="210">
        <v>12</v>
      </c>
      <c r="I342" s="211"/>
      <c r="J342" s="212">
        <f>ROUND(I342*H342,2)</f>
        <v>0</v>
      </c>
      <c r="K342" s="208" t="s">
        <v>21</v>
      </c>
      <c r="L342" s="46"/>
      <c r="M342" s="213" t="s">
        <v>21</v>
      </c>
      <c r="N342" s="214" t="s">
        <v>44</v>
      </c>
      <c r="O342" s="86"/>
      <c r="P342" s="215">
        <f>O342*H342</f>
        <v>0</v>
      </c>
      <c r="Q342" s="215">
        <v>0.00025000000000000001</v>
      </c>
      <c r="R342" s="215">
        <f>Q342*H342</f>
        <v>0.0030000000000000001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85</v>
      </c>
      <c r="AT342" s="217" t="s">
        <v>130</v>
      </c>
      <c r="AU342" s="217" t="s">
        <v>82</v>
      </c>
      <c r="AY342" s="19" t="s">
        <v>128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78</v>
      </c>
      <c r="BK342" s="218">
        <f>ROUND(I342*H342,2)</f>
        <v>0</v>
      </c>
      <c r="BL342" s="19" t="s">
        <v>85</v>
      </c>
      <c r="BM342" s="217" t="s">
        <v>489</v>
      </c>
    </row>
    <row r="343" s="13" customFormat="1">
      <c r="A343" s="13"/>
      <c r="B343" s="224"/>
      <c r="C343" s="225"/>
      <c r="D343" s="226" t="s">
        <v>138</v>
      </c>
      <c r="E343" s="227" t="s">
        <v>21</v>
      </c>
      <c r="F343" s="228" t="s">
        <v>201</v>
      </c>
      <c r="G343" s="225"/>
      <c r="H343" s="229">
        <v>12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138</v>
      </c>
      <c r="AU343" s="235" t="s">
        <v>82</v>
      </c>
      <c r="AV343" s="13" t="s">
        <v>82</v>
      </c>
      <c r="AW343" s="13" t="s">
        <v>34</v>
      </c>
      <c r="AX343" s="13" t="s">
        <v>78</v>
      </c>
      <c r="AY343" s="235" t="s">
        <v>128</v>
      </c>
    </row>
    <row r="344" s="2" customFormat="1" ht="22.2" customHeight="1">
      <c r="A344" s="40"/>
      <c r="B344" s="41"/>
      <c r="C344" s="206" t="s">
        <v>490</v>
      </c>
      <c r="D344" s="206" t="s">
        <v>130</v>
      </c>
      <c r="E344" s="207" t="s">
        <v>491</v>
      </c>
      <c r="F344" s="208" t="s">
        <v>492</v>
      </c>
      <c r="G344" s="209" t="s">
        <v>316</v>
      </c>
      <c r="H344" s="210">
        <v>2</v>
      </c>
      <c r="I344" s="211"/>
      <c r="J344" s="212">
        <f>ROUND(I344*H344,2)</f>
        <v>0</v>
      </c>
      <c r="K344" s="208" t="s">
        <v>134</v>
      </c>
      <c r="L344" s="46"/>
      <c r="M344" s="213" t="s">
        <v>21</v>
      </c>
      <c r="N344" s="214" t="s">
        <v>44</v>
      </c>
      <c r="O344" s="86"/>
      <c r="P344" s="215">
        <f>O344*H344</f>
        <v>0</v>
      </c>
      <c r="Q344" s="215">
        <v>0.033610000000000001</v>
      </c>
      <c r="R344" s="215">
        <f>Q344*H344</f>
        <v>0.067220000000000002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85</v>
      </c>
      <c r="AT344" s="217" t="s">
        <v>130</v>
      </c>
      <c r="AU344" s="217" t="s">
        <v>82</v>
      </c>
      <c r="AY344" s="19" t="s">
        <v>128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78</v>
      </c>
      <c r="BK344" s="218">
        <f>ROUND(I344*H344,2)</f>
        <v>0</v>
      </c>
      <c r="BL344" s="19" t="s">
        <v>85</v>
      </c>
      <c r="BM344" s="217" t="s">
        <v>493</v>
      </c>
    </row>
    <row r="345" s="2" customFormat="1">
      <c r="A345" s="40"/>
      <c r="B345" s="41"/>
      <c r="C345" s="42"/>
      <c r="D345" s="219" t="s">
        <v>136</v>
      </c>
      <c r="E345" s="42"/>
      <c r="F345" s="220" t="s">
        <v>494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136</v>
      </c>
      <c r="AU345" s="19" t="s">
        <v>82</v>
      </c>
    </row>
    <row r="346" s="13" customFormat="1">
      <c r="A346" s="13"/>
      <c r="B346" s="224"/>
      <c r="C346" s="225"/>
      <c r="D346" s="226" t="s">
        <v>138</v>
      </c>
      <c r="E346" s="227" t="s">
        <v>21</v>
      </c>
      <c r="F346" s="228" t="s">
        <v>82</v>
      </c>
      <c r="G346" s="225"/>
      <c r="H346" s="229">
        <v>2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138</v>
      </c>
      <c r="AU346" s="235" t="s">
        <v>82</v>
      </c>
      <c r="AV346" s="13" t="s">
        <v>82</v>
      </c>
      <c r="AW346" s="13" t="s">
        <v>34</v>
      </c>
      <c r="AX346" s="13" t="s">
        <v>78</v>
      </c>
      <c r="AY346" s="235" t="s">
        <v>128</v>
      </c>
    </row>
    <row r="347" s="2" customFormat="1" ht="22.2" customHeight="1">
      <c r="A347" s="40"/>
      <c r="B347" s="41"/>
      <c r="C347" s="206" t="s">
        <v>495</v>
      </c>
      <c r="D347" s="206" t="s">
        <v>130</v>
      </c>
      <c r="E347" s="207" t="s">
        <v>496</v>
      </c>
      <c r="F347" s="208" t="s">
        <v>497</v>
      </c>
      <c r="G347" s="209" t="s">
        <v>316</v>
      </c>
      <c r="H347" s="210">
        <v>12</v>
      </c>
      <c r="I347" s="211"/>
      <c r="J347" s="212">
        <f>ROUND(I347*H347,2)</f>
        <v>0</v>
      </c>
      <c r="K347" s="208" t="s">
        <v>134</v>
      </c>
      <c r="L347" s="46"/>
      <c r="M347" s="213" t="s">
        <v>21</v>
      </c>
      <c r="N347" s="214" t="s">
        <v>44</v>
      </c>
      <c r="O347" s="86"/>
      <c r="P347" s="215">
        <f>O347*H347</f>
        <v>0</v>
      </c>
      <c r="Q347" s="215">
        <v>0.012120000000000001</v>
      </c>
      <c r="R347" s="215">
        <f>Q347*H347</f>
        <v>0.14544000000000001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85</v>
      </c>
      <c r="AT347" s="217" t="s">
        <v>130</v>
      </c>
      <c r="AU347" s="217" t="s">
        <v>82</v>
      </c>
      <c r="AY347" s="19" t="s">
        <v>128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78</v>
      </c>
      <c r="BK347" s="218">
        <f>ROUND(I347*H347,2)</f>
        <v>0</v>
      </c>
      <c r="BL347" s="19" t="s">
        <v>85</v>
      </c>
      <c r="BM347" s="217" t="s">
        <v>498</v>
      </c>
    </row>
    <row r="348" s="2" customFormat="1">
      <c r="A348" s="40"/>
      <c r="B348" s="41"/>
      <c r="C348" s="42"/>
      <c r="D348" s="219" t="s">
        <v>136</v>
      </c>
      <c r="E348" s="42"/>
      <c r="F348" s="220" t="s">
        <v>499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136</v>
      </c>
      <c r="AU348" s="19" t="s">
        <v>82</v>
      </c>
    </row>
    <row r="349" s="13" customFormat="1">
      <c r="A349" s="13"/>
      <c r="B349" s="224"/>
      <c r="C349" s="225"/>
      <c r="D349" s="226" t="s">
        <v>138</v>
      </c>
      <c r="E349" s="227" t="s">
        <v>21</v>
      </c>
      <c r="F349" s="228" t="s">
        <v>500</v>
      </c>
      <c r="G349" s="225"/>
      <c r="H349" s="229">
        <v>12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138</v>
      </c>
      <c r="AU349" s="235" t="s">
        <v>82</v>
      </c>
      <c r="AV349" s="13" t="s">
        <v>82</v>
      </c>
      <c r="AW349" s="13" t="s">
        <v>34</v>
      </c>
      <c r="AX349" s="13" t="s">
        <v>78</v>
      </c>
      <c r="AY349" s="235" t="s">
        <v>128</v>
      </c>
    </row>
    <row r="350" s="2" customFormat="1" ht="22.2" customHeight="1">
      <c r="A350" s="40"/>
      <c r="B350" s="41"/>
      <c r="C350" s="206" t="s">
        <v>501</v>
      </c>
      <c r="D350" s="206" t="s">
        <v>130</v>
      </c>
      <c r="E350" s="207" t="s">
        <v>502</v>
      </c>
      <c r="F350" s="208" t="s">
        <v>503</v>
      </c>
      <c r="G350" s="209" t="s">
        <v>316</v>
      </c>
      <c r="H350" s="210">
        <v>12</v>
      </c>
      <c r="I350" s="211"/>
      <c r="J350" s="212">
        <f>ROUND(I350*H350,2)</f>
        <v>0</v>
      </c>
      <c r="K350" s="208" t="s">
        <v>134</v>
      </c>
      <c r="L350" s="46"/>
      <c r="M350" s="213" t="s">
        <v>21</v>
      </c>
      <c r="N350" s="214" t="s">
        <v>44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85</v>
      </c>
      <c r="AT350" s="217" t="s">
        <v>130</v>
      </c>
      <c r="AU350" s="217" t="s">
        <v>82</v>
      </c>
      <c r="AY350" s="19" t="s">
        <v>128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78</v>
      </c>
      <c r="BK350" s="218">
        <f>ROUND(I350*H350,2)</f>
        <v>0</v>
      </c>
      <c r="BL350" s="19" t="s">
        <v>85</v>
      </c>
      <c r="BM350" s="217" t="s">
        <v>504</v>
      </c>
    </row>
    <row r="351" s="2" customFormat="1">
      <c r="A351" s="40"/>
      <c r="B351" s="41"/>
      <c r="C351" s="42"/>
      <c r="D351" s="219" t="s">
        <v>136</v>
      </c>
      <c r="E351" s="42"/>
      <c r="F351" s="220" t="s">
        <v>505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136</v>
      </c>
      <c r="AU351" s="19" t="s">
        <v>82</v>
      </c>
    </row>
    <row r="352" s="13" customFormat="1">
      <c r="A352" s="13"/>
      <c r="B352" s="224"/>
      <c r="C352" s="225"/>
      <c r="D352" s="226" t="s">
        <v>138</v>
      </c>
      <c r="E352" s="227" t="s">
        <v>21</v>
      </c>
      <c r="F352" s="228" t="s">
        <v>201</v>
      </c>
      <c r="G352" s="225"/>
      <c r="H352" s="229">
        <v>12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138</v>
      </c>
      <c r="AU352" s="235" t="s">
        <v>82</v>
      </c>
      <c r="AV352" s="13" t="s">
        <v>82</v>
      </c>
      <c r="AW352" s="13" t="s">
        <v>34</v>
      </c>
      <c r="AX352" s="13" t="s">
        <v>78</v>
      </c>
      <c r="AY352" s="235" t="s">
        <v>128</v>
      </c>
    </row>
    <row r="353" s="2" customFormat="1" ht="22.2" customHeight="1">
      <c r="A353" s="40"/>
      <c r="B353" s="41"/>
      <c r="C353" s="206" t="s">
        <v>506</v>
      </c>
      <c r="D353" s="206" t="s">
        <v>130</v>
      </c>
      <c r="E353" s="207" t="s">
        <v>507</v>
      </c>
      <c r="F353" s="208" t="s">
        <v>508</v>
      </c>
      <c r="G353" s="209" t="s">
        <v>316</v>
      </c>
      <c r="H353" s="210">
        <v>12</v>
      </c>
      <c r="I353" s="211"/>
      <c r="J353" s="212">
        <f>ROUND(I353*H353,2)</f>
        <v>0</v>
      </c>
      <c r="K353" s="208" t="s">
        <v>134</v>
      </c>
      <c r="L353" s="46"/>
      <c r="M353" s="213" t="s">
        <v>21</v>
      </c>
      <c r="N353" s="214" t="s">
        <v>44</v>
      </c>
      <c r="O353" s="86"/>
      <c r="P353" s="215">
        <f>O353*H353</f>
        <v>0</v>
      </c>
      <c r="Q353" s="215">
        <v>0.21007999999999999</v>
      </c>
      <c r="R353" s="215">
        <f>Q353*H353</f>
        <v>2.5209599999999996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85</v>
      </c>
      <c r="AT353" s="217" t="s">
        <v>130</v>
      </c>
      <c r="AU353" s="217" t="s">
        <v>82</v>
      </c>
      <c r="AY353" s="19" t="s">
        <v>128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78</v>
      </c>
      <c r="BK353" s="218">
        <f>ROUND(I353*H353,2)</f>
        <v>0</v>
      </c>
      <c r="BL353" s="19" t="s">
        <v>85</v>
      </c>
      <c r="BM353" s="217" t="s">
        <v>509</v>
      </c>
    </row>
    <row r="354" s="2" customFormat="1">
      <c r="A354" s="40"/>
      <c r="B354" s="41"/>
      <c r="C354" s="42"/>
      <c r="D354" s="219" t="s">
        <v>136</v>
      </c>
      <c r="E354" s="42"/>
      <c r="F354" s="220" t="s">
        <v>510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136</v>
      </c>
      <c r="AU354" s="19" t="s">
        <v>82</v>
      </c>
    </row>
    <row r="355" s="13" customFormat="1">
      <c r="A355" s="13"/>
      <c r="B355" s="224"/>
      <c r="C355" s="225"/>
      <c r="D355" s="226" t="s">
        <v>138</v>
      </c>
      <c r="E355" s="227" t="s">
        <v>21</v>
      </c>
      <c r="F355" s="228" t="s">
        <v>201</v>
      </c>
      <c r="G355" s="225"/>
      <c r="H355" s="229">
        <v>12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138</v>
      </c>
      <c r="AU355" s="235" t="s">
        <v>82</v>
      </c>
      <c r="AV355" s="13" t="s">
        <v>82</v>
      </c>
      <c r="AW355" s="13" t="s">
        <v>34</v>
      </c>
      <c r="AX355" s="13" t="s">
        <v>78</v>
      </c>
      <c r="AY355" s="235" t="s">
        <v>128</v>
      </c>
    </row>
    <row r="356" s="2" customFormat="1" ht="14.4" customHeight="1">
      <c r="A356" s="40"/>
      <c r="B356" s="41"/>
      <c r="C356" s="206" t="s">
        <v>511</v>
      </c>
      <c r="D356" s="206" t="s">
        <v>130</v>
      </c>
      <c r="E356" s="207" t="s">
        <v>512</v>
      </c>
      <c r="F356" s="208" t="s">
        <v>513</v>
      </c>
      <c r="G356" s="209" t="s">
        <v>316</v>
      </c>
      <c r="H356" s="210">
        <v>15</v>
      </c>
      <c r="I356" s="211"/>
      <c r="J356" s="212">
        <f>ROUND(I356*H356,2)</f>
        <v>0</v>
      </c>
      <c r="K356" s="208" t="s">
        <v>134</v>
      </c>
      <c r="L356" s="46"/>
      <c r="M356" s="213" t="s">
        <v>21</v>
      </c>
      <c r="N356" s="214" t="s">
        <v>44</v>
      </c>
      <c r="O356" s="86"/>
      <c r="P356" s="215">
        <f>O356*H356</f>
        <v>0</v>
      </c>
      <c r="Q356" s="215">
        <v>0.02972</v>
      </c>
      <c r="R356" s="215">
        <f>Q356*H356</f>
        <v>0.44579999999999997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85</v>
      </c>
      <c r="AT356" s="217" t="s">
        <v>130</v>
      </c>
      <c r="AU356" s="217" t="s">
        <v>82</v>
      </c>
      <c r="AY356" s="19" t="s">
        <v>128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78</v>
      </c>
      <c r="BK356" s="218">
        <f>ROUND(I356*H356,2)</f>
        <v>0</v>
      </c>
      <c r="BL356" s="19" t="s">
        <v>85</v>
      </c>
      <c r="BM356" s="217" t="s">
        <v>514</v>
      </c>
    </row>
    <row r="357" s="2" customFormat="1">
      <c r="A357" s="40"/>
      <c r="B357" s="41"/>
      <c r="C357" s="42"/>
      <c r="D357" s="219" t="s">
        <v>136</v>
      </c>
      <c r="E357" s="42"/>
      <c r="F357" s="220" t="s">
        <v>515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136</v>
      </c>
      <c r="AU357" s="19" t="s">
        <v>82</v>
      </c>
    </row>
    <row r="358" s="13" customFormat="1">
      <c r="A358" s="13"/>
      <c r="B358" s="224"/>
      <c r="C358" s="225"/>
      <c r="D358" s="226" t="s">
        <v>138</v>
      </c>
      <c r="E358" s="227" t="s">
        <v>21</v>
      </c>
      <c r="F358" s="228" t="s">
        <v>8</v>
      </c>
      <c r="G358" s="225"/>
      <c r="H358" s="229">
        <v>15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138</v>
      </c>
      <c r="AU358" s="235" t="s">
        <v>82</v>
      </c>
      <c r="AV358" s="13" t="s">
        <v>82</v>
      </c>
      <c r="AW358" s="13" t="s">
        <v>34</v>
      </c>
      <c r="AX358" s="13" t="s">
        <v>78</v>
      </c>
      <c r="AY358" s="235" t="s">
        <v>128</v>
      </c>
    </row>
    <row r="359" s="2" customFormat="1" ht="14.4" customHeight="1">
      <c r="A359" s="40"/>
      <c r="B359" s="41"/>
      <c r="C359" s="259" t="s">
        <v>516</v>
      </c>
      <c r="D359" s="259" t="s">
        <v>266</v>
      </c>
      <c r="E359" s="260" t="s">
        <v>517</v>
      </c>
      <c r="F359" s="261" t="s">
        <v>518</v>
      </c>
      <c r="G359" s="262" t="s">
        <v>316</v>
      </c>
      <c r="H359" s="263">
        <v>15.15</v>
      </c>
      <c r="I359" s="264"/>
      <c r="J359" s="265">
        <f>ROUND(I359*H359,2)</f>
        <v>0</v>
      </c>
      <c r="K359" s="261" t="s">
        <v>134</v>
      </c>
      <c r="L359" s="266"/>
      <c r="M359" s="267" t="s">
        <v>21</v>
      </c>
      <c r="N359" s="268" t="s">
        <v>44</v>
      </c>
      <c r="O359" s="86"/>
      <c r="P359" s="215">
        <f>O359*H359</f>
        <v>0</v>
      </c>
      <c r="Q359" s="215">
        <v>0.080000000000000002</v>
      </c>
      <c r="R359" s="215">
        <f>Q359*H359</f>
        <v>1.212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175</v>
      </c>
      <c r="AT359" s="217" t="s">
        <v>266</v>
      </c>
      <c r="AU359" s="217" t="s">
        <v>82</v>
      </c>
      <c r="AY359" s="19" t="s">
        <v>128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78</v>
      </c>
      <c r="BK359" s="218">
        <f>ROUND(I359*H359,2)</f>
        <v>0</v>
      </c>
      <c r="BL359" s="19" t="s">
        <v>85</v>
      </c>
      <c r="BM359" s="217" t="s">
        <v>519</v>
      </c>
    </row>
    <row r="360" s="13" customFormat="1">
      <c r="A360" s="13"/>
      <c r="B360" s="224"/>
      <c r="C360" s="225"/>
      <c r="D360" s="226" t="s">
        <v>138</v>
      </c>
      <c r="E360" s="227" t="s">
        <v>21</v>
      </c>
      <c r="F360" s="228" t="s">
        <v>520</v>
      </c>
      <c r="G360" s="225"/>
      <c r="H360" s="229">
        <v>15.15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138</v>
      </c>
      <c r="AU360" s="235" t="s">
        <v>82</v>
      </c>
      <c r="AV360" s="13" t="s">
        <v>82</v>
      </c>
      <c r="AW360" s="13" t="s">
        <v>34</v>
      </c>
      <c r="AX360" s="13" t="s">
        <v>78</v>
      </c>
      <c r="AY360" s="235" t="s">
        <v>128</v>
      </c>
    </row>
    <row r="361" s="2" customFormat="1" ht="14.4" customHeight="1">
      <c r="A361" s="40"/>
      <c r="B361" s="41"/>
      <c r="C361" s="206" t="s">
        <v>521</v>
      </c>
      <c r="D361" s="206" t="s">
        <v>130</v>
      </c>
      <c r="E361" s="207" t="s">
        <v>522</v>
      </c>
      <c r="F361" s="208" t="s">
        <v>523</v>
      </c>
      <c r="G361" s="209" t="s">
        <v>316</v>
      </c>
      <c r="H361" s="210">
        <v>17</v>
      </c>
      <c r="I361" s="211"/>
      <c r="J361" s="212">
        <f>ROUND(I361*H361,2)</f>
        <v>0</v>
      </c>
      <c r="K361" s="208" t="s">
        <v>134</v>
      </c>
      <c r="L361" s="46"/>
      <c r="M361" s="213" t="s">
        <v>21</v>
      </c>
      <c r="N361" s="214" t="s">
        <v>44</v>
      </c>
      <c r="O361" s="86"/>
      <c r="P361" s="215">
        <f>O361*H361</f>
        <v>0</v>
      </c>
      <c r="Q361" s="215">
        <v>0.12422</v>
      </c>
      <c r="R361" s="215">
        <f>Q361*H361</f>
        <v>2.1117400000000002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85</v>
      </c>
      <c r="AT361" s="217" t="s">
        <v>130</v>
      </c>
      <c r="AU361" s="217" t="s">
        <v>82</v>
      </c>
      <c r="AY361" s="19" t="s">
        <v>128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78</v>
      </c>
      <c r="BK361" s="218">
        <f>ROUND(I361*H361,2)</f>
        <v>0</v>
      </c>
      <c r="BL361" s="19" t="s">
        <v>85</v>
      </c>
      <c r="BM361" s="217" t="s">
        <v>524</v>
      </c>
    </row>
    <row r="362" s="2" customFormat="1">
      <c r="A362" s="40"/>
      <c r="B362" s="41"/>
      <c r="C362" s="42"/>
      <c r="D362" s="219" t="s">
        <v>136</v>
      </c>
      <c r="E362" s="42"/>
      <c r="F362" s="220" t="s">
        <v>525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136</v>
      </c>
      <c r="AU362" s="19" t="s">
        <v>82</v>
      </c>
    </row>
    <row r="363" s="13" customFormat="1">
      <c r="A363" s="13"/>
      <c r="B363" s="224"/>
      <c r="C363" s="225"/>
      <c r="D363" s="226" t="s">
        <v>138</v>
      </c>
      <c r="E363" s="227" t="s">
        <v>21</v>
      </c>
      <c r="F363" s="228" t="s">
        <v>235</v>
      </c>
      <c r="G363" s="225"/>
      <c r="H363" s="229">
        <v>17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138</v>
      </c>
      <c r="AU363" s="235" t="s">
        <v>82</v>
      </c>
      <c r="AV363" s="13" t="s">
        <v>82</v>
      </c>
      <c r="AW363" s="13" t="s">
        <v>34</v>
      </c>
      <c r="AX363" s="13" t="s">
        <v>78</v>
      </c>
      <c r="AY363" s="235" t="s">
        <v>128</v>
      </c>
    </row>
    <row r="364" s="2" customFormat="1" ht="14.4" customHeight="1">
      <c r="A364" s="40"/>
      <c r="B364" s="41"/>
      <c r="C364" s="259" t="s">
        <v>526</v>
      </c>
      <c r="D364" s="259" t="s">
        <v>266</v>
      </c>
      <c r="E364" s="260" t="s">
        <v>527</v>
      </c>
      <c r="F364" s="261" t="s">
        <v>528</v>
      </c>
      <c r="G364" s="262" t="s">
        <v>316</v>
      </c>
      <c r="H364" s="263">
        <v>17.170000000000002</v>
      </c>
      <c r="I364" s="264"/>
      <c r="J364" s="265">
        <f>ROUND(I364*H364,2)</f>
        <v>0</v>
      </c>
      <c r="K364" s="261" t="s">
        <v>134</v>
      </c>
      <c r="L364" s="266"/>
      <c r="M364" s="267" t="s">
        <v>21</v>
      </c>
      <c r="N364" s="268" t="s">
        <v>44</v>
      </c>
      <c r="O364" s="86"/>
      <c r="P364" s="215">
        <f>O364*H364</f>
        <v>0</v>
      </c>
      <c r="Q364" s="215">
        <v>0.067000000000000004</v>
      </c>
      <c r="R364" s="215">
        <f>Q364*H364</f>
        <v>1.1503900000000003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175</v>
      </c>
      <c r="AT364" s="217" t="s">
        <v>266</v>
      </c>
      <c r="AU364" s="217" t="s">
        <v>82</v>
      </c>
      <c r="AY364" s="19" t="s">
        <v>128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78</v>
      </c>
      <c r="BK364" s="218">
        <f>ROUND(I364*H364,2)</f>
        <v>0</v>
      </c>
      <c r="BL364" s="19" t="s">
        <v>85</v>
      </c>
      <c r="BM364" s="217" t="s">
        <v>529</v>
      </c>
    </row>
    <row r="365" s="13" customFormat="1">
      <c r="A365" s="13"/>
      <c r="B365" s="224"/>
      <c r="C365" s="225"/>
      <c r="D365" s="226" t="s">
        <v>138</v>
      </c>
      <c r="E365" s="227" t="s">
        <v>21</v>
      </c>
      <c r="F365" s="228" t="s">
        <v>323</v>
      </c>
      <c r="G365" s="225"/>
      <c r="H365" s="229">
        <v>17.170000000000002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138</v>
      </c>
      <c r="AU365" s="235" t="s">
        <v>82</v>
      </c>
      <c r="AV365" s="13" t="s">
        <v>82</v>
      </c>
      <c r="AW365" s="13" t="s">
        <v>34</v>
      </c>
      <c r="AX365" s="13" t="s">
        <v>78</v>
      </c>
      <c r="AY365" s="235" t="s">
        <v>128</v>
      </c>
    </row>
    <row r="366" s="2" customFormat="1" ht="14.4" customHeight="1">
      <c r="A366" s="40"/>
      <c r="B366" s="41"/>
      <c r="C366" s="206" t="s">
        <v>530</v>
      </c>
      <c r="D366" s="206" t="s">
        <v>130</v>
      </c>
      <c r="E366" s="207" t="s">
        <v>531</v>
      </c>
      <c r="F366" s="208" t="s">
        <v>532</v>
      </c>
      <c r="G366" s="209" t="s">
        <v>316</v>
      </c>
      <c r="H366" s="210">
        <v>17</v>
      </c>
      <c r="I366" s="211"/>
      <c r="J366" s="212">
        <f>ROUND(I366*H366,2)</f>
        <v>0</v>
      </c>
      <c r="K366" s="208" t="s">
        <v>134</v>
      </c>
      <c r="L366" s="46"/>
      <c r="M366" s="213" t="s">
        <v>21</v>
      </c>
      <c r="N366" s="214" t="s">
        <v>44</v>
      </c>
      <c r="O366" s="86"/>
      <c r="P366" s="215">
        <f>O366*H366</f>
        <v>0</v>
      </c>
      <c r="Q366" s="215">
        <v>0.02972</v>
      </c>
      <c r="R366" s="215">
        <f>Q366*H366</f>
        <v>0.50524000000000002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85</v>
      </c>
      <c r="AT366" s="217" t="s">
        <v>130</v>
      </c>
      <c r="AU366" s="217" t="s">
        <v>82</v>
      </c>
      <c r="AY366" s="19" t="s">
        <v>128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78</v>
      </c>
      <c r="BK366" s="218">
        <f>ROUND(I366*H366,2)</f>
        <v>0</v>
      </c>
      <c r="BL366" s="19" t="s">
        <v>85</v>
      </c>
      <c r="BM366" s="217" t="s">
        <v>533</v>
      </c>
    </row>
    <row r="367" s="2" customFormat="1">
      <c r="A367" s="40"/>
      <c r="B367" s="41"/>
      <c r="C367" s="42"/>
      <c r="D367" s="219" t="s">
        <v>136</v>
      </c>
      <c r="E367" s="42"/>
      <c r="F367" s="220" t="s">
        <v>534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136</v>
      </c>
      <c r="AU367" s="19" t="s">
        <v>82</v>
      </c>
    </row>
    <row r="368" s="13" customFormat="1">
      <c r="A368" s="13"/>
      <c r="B368" s="224"/>
      <c r="C368" s="225"/>
      <c r="D368" s="226" t="s">
        <v>138</v>
      </c>
      <c r="E368" s="227" t="s">
        <v>21</v>
      </c>
      <c r="F368" s="228" t="s">
        <v>235</v>
      </c>
      <c r="G368" s="225"/>
      <c r="H368" s="229">
        <v>17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138</v>
      </c>
      <c r="AU368" s="235" t="s">
        <v>82</v>
      </c>
      <c r="AV368" s="13" t="s">
        <v>82</v>
      </c>
      <c r="AW368" s="13" t="s">
        <v>34</v>
      </c>
      <c r="AX368" s="13" t="s">
        <v>78</v>
      </c>
      <c r="AY368" s="235" t="s">
        <v>128</v>
      </c>
    </row>
    <row r="369" s="2" customFormat="1" ht="14.4" customHeight="1">
      <c r="A369" s="40"/>
      <c r="B369" s="41"/>
      <c r="C369" s="259" t="s">
        <v>535</v>
      </c>
      <c r="D369" s="259" t="s">
        <v>266</v>
      </c>
      <c r="E369" s="260" t="s">
        <v>536</v>
      </c>
      <c r="F369" s="261" t="s">
        <v>537</v>
      </c>
      <c r="G369" s="262" t="s">
        <v>316</v>
      </c>
      <c r="H369" s="263">
        <v>17.170000000000002</v>
      </c>
      <c r="I369" s="264"/>
      <c r="J369" s="265">
        <f>ROUND(I369*H369,2)</f>
        <v>0</v>
      </c>
      <c r="K369" s="261" t="s">
        <v>134</v>
      </c>
      <c r="L369" s="266"/>
      <c r="M369" s="267" t="s">
        <v>21</v>
      </c>
      <c r="N369" s="268" t="s">
        <v>44</v>
      </c>
      <c r="O369" s="86"/>
      <c r="P369" s="215">
        <f>O369*H369</f>
        <v>0</v>
      </c>
      <c r="Q369" s="215">
        <v>0.058000000000000003</v>
      </c>
      <c r="R369" s="215">
        <f>Q369*H369</f>
        <v>0.99586000000000019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175</v>
      </c>
      <c r="AT369" s="217" t="s">
        <v>266</v>
      </c>
      <c r="AU369" s="217" t="s">
        <v>82</v>
      </c>
      <c r="AY369" s="19" t="s">
        <v>128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78</v>
      </c>
      <c r="BK369" s="218">
        <f>ROUND(I369*H369,2)</f>
        <v>0</v>
      </c>
      <c r="BL369" s="19" t="s">
        <v>85</v>
      </c>
      <c r="BM369" s="217" t="s">
        <v>538</v>
      </c>
    </row>
    <row r="370" s="13" customFormat="1">
      <c r="A370" s="13"/>
      <c r="B370" s="224"/>
      <c r="C370" s="225"/>
      <c r="D370" s="226" t="s">
        <v>138</v>
      </c>
      <c r="E370" s="227" t="s">
        <v>21</v>
      </c>
      <c r="F370" s="228" t="s">
        <v>323</v>
      </c>
      <c r="G370" s="225"/>
      <c r="H370" s="229">
        <v>17.170000000000002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138</v>
      </c>
      <c r="AU370" s="235" t="s">
        <v>82</v>
      </c>
      <c r="AV370" s="13" t="s">
        <v>82</v>
      </c>
      <c r="AW370" s="13" t="s">
        <v>34</v>
      </c>
      <c r="AX370" s="13" t="s">
        <v>78</v>
      </c>
      <c r="AY370" s="235" t="s">
        <v>128</v>
      </c>
    </row>
    <row r="371" s="2" customFormat="1" ht="14.4" customHeight="1">
      <c r="A371" s="40"/>
      <c r="B371" s="41"/>
      <c r="C371" s="206" t="s">
        <v>539</v>
      </c>
      <c r="D371" s="206" t="s">
        <v>130</v>
      </c>
      <c r="E371" s="207" t="s">
        <v>540</v>
      </c>
      <c r="F371" s="208" t="s">
        <v>541</v>
      </c>
      <c r="G371" s="209" t="s">
        <v>316</v>
      </c>
      <c r="H371" s="210">
        <v>17</v>
      </c>
      <c r="I371" s="211"/>
      <c r="J371" s="212">
        <f>ROUND(I371*H371,2)</f>
        <v>0</v>
      </c>
      <c r="K371" s="208" t="s">
        <v>134</v>
      </c>
      <c r="L371" s="46"/>
      <c r="M371" s="213" t="s">
        <v>21</v>
      </c>
      <c r="N371" s="214" t="s">
        <v>44</v>
      </c>
      <c r="O371" s="86"/>
      <c r="P371" s="215">
        <f>O371*H371</f>
        <v>0</v>
      </c>
      <c r="Q371" s="215">
        <v>0.02972</v>
      </c>
      <c r="R371" s="215">
        <f>Q371*H371</f>
        <v>0.50524000000000002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85</v>
      </c>
      <c r="AT371" s="217" t="s">
        <v>130</v>
      </c>
      <c r="AU371" s="217" t="s">
        <v>82</v>
      </c>
      <c r="AY371" s="19" t="s">
        <v>128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78</v>
      </c>
      <c r="BK371" s="218">
        <f>ROUND(I371*H371,2)</f>
        <v>0</v>
      </c>
      <c r="BL371" s="19" t="s">
        <v>85</v>
      </c>
      <c r="BM371" s="217" t="s">
        <v>542</v>
      </c>
    </row>
    <row r="372" s="2" customFormat="1">
      <c r="A372" s="40"/>
      <c r="B372" s="41"/>
      <c r="C372" s="42"/>
      <c r="D372" s="219" t="s">
        <v>136</v>
      </c>
      <c r="E372" s="42"/>
      <c r="F372" s="220" t="s">
        <v>543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136</v>
      </c>
      <c r="AU372" s="19" t="s">
        <v>82</v>
      </c>
    </row>
    <row r="373" s="13" customFormat="1">
      <c r="A373" s="13"/>
      <c r="B373" s="224"/>
      <c r="C373" s="225"/>
      <c r="D373" s="226" t="s">
        <v>138</v>
      </c>
      <c r="E373" s="227" t="s">
        <v>21</v>
      </c>
      <c r="F373" s="228" t="s">
        <v>235</v>
      </c>
      <c r="G373" s="225"/>
      <c r="H373" s="229">
        <v>17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138</v>
      </c>
      <c r="AU373" s="235" t="s">
        <v>82</v>
      </c>
      <c r="AV373" s="13" t="s">
        <v>82</v>
      </c>
      <c r="AW373" s="13" t="s">
        <v>34</v>
      </c>
      <c r="AX373" s="13" t="s">
        <v>78</v>
      </c>
      <c r="AY373" s="235" t="s">
        <v>128</v>
      </c>
    </row>
    <row r="374" s="2" customFormat="1" ht="14.4" customHeight="1">
      <c r="A374" s="40"/>
      <c r="B374" s="41"/>
      <c r="C374" s="259" t="s">
        <v>544</v>
      </c>
      <c r="D374" s="259" t="s">
        <v>266</v>
      </c>
      <c r="E374" s="260" t="s">
        <v>545</v>
      </c>
      <c r="F374" s="261" t="s">
        <v>546</v>
      </c>
      <c r="G374" s="262" t="s">
        <v>316</v>
      </c>
      <c r="H374" s="263">
        <v>17.170000000000002</v>
      </c>
      <c r="I374" s="264"/>
      <c r="J374" s="265">
        <f>ROUND(I374*H374,2)</f>
        <v>0</v>
      </c>
      <c r="K374" s="261" t="s">
        <v>134</v>
      </c>
      <c r="L374" s="266"/>
      <c r="M374" s="267" t="s">
        <v>21</v>
      </c>
      <c r="N374" s="268" t="s">
        <v>44</v>
      </c>
      <c r="O374" s="86"/>
      <c r="P374" s="215">
        <f>O374*H374</f>
        <v>0</v>
      </c>
      <c r="Q374" s="215">
        <v>0.29799999999999999</v>
      </c>
      <c r="R374" s="215">
        <f>Q374*H374</f>
        <v>5.1166600000000004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175</v>
      </c>
      <c r="AT374" s="217" t="s">
        <v>266</v>
      </c>
      <c r="AU374" s="217" t="s">
        <v>82</v>
      </c>
      <c r="AY374" s="19" t="s">
        <v>128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78</v>
      </c>
      <c r="BK374" s="218">
        <f>ROUND(I374*H374,2)</f>
        <v>0</v>
      </c>
      <c r="BL374" s="19" t="s">
        <v>85</v>
      </c>
      <c r="BM374" s="217" t="s">
        <v>547</v>
      </c>
    </row>
    <row r="375" s="13" customFormat="1">
      <c r="A375" s="13"/>
      <c r="B375" s="224"/>
      <c r="C375" s="225"/>
      <c r="D375" s="226" t="s">
        <v>138</v>
      </c>
      <c r="E375" s="227" t="s">
        <v>21</v>
      </c>
      <c r="F375" s="228" t="s">
        <v>323</v>
      </c>
      <c r="G375" s="225"/>
      <c r="H375" s="229">
        <v>17.170000000000002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138</v>
      </c>
      <c r="AU375" s="235" t="s">
        <v>82</v>
      </c>
      <c r="AV375" s="13" t="s">
        <v>82</v>
      </c>
      <c r="AW375" s="13" t="s">
        <v>34</v>
      </c>
      <c r="AX375" s="13" t="s">
        <v>78</v>
      </c>
      <c r="AY375" s="235" t="s">
        <v>128</v>
      </c>
    </row>
    <row r="376" s="2" customFormat="1" ht="19.8" customHeight="1">
      <c r="A376" s="40"/>
      <c r="B376" s="41"/>
      <c r="C376" s="206" t="s">
        <v>548</v>
      </c>
      <c r="D376" s="206" t="s">
        <v>130</v>
      </c>
      <c r="E376" s="207" t="s">
        <v>549</v>
      </c>
      <c r="F376" s="208" t="s">
        <v>550</v>
      </c>
      <c r="G376" s="209" t="s">
        <v>316</v>
      </c>
      <c r="H376" s="210">
        <v>13</v>
      </c>
      <c r="I376" s="211"/>
      <c r="J376" s="212">
        <f>ROUND(I376*H376,2)</f>
        <v>0</v>
      </c>
      <c r="K376" s="208" t="s">
        <v>134</v>
      </c>
      <c r="L376" s="46"/>
      <c r="M376" s="213" t="s">
        <v>21</v>
      </c>
      <c r="N376" s="214" t="s">
        <v>44</v>
      </c>
      <c r="O376" s="86"/>
      <c r="P376" s="215">
        <f>O376*H376</f>
        <v>0</v>
      </c>
      <c r="Q376" s="215">
        <v>0.089999999999999997</v>
      </c>
      <c r="R376" s="215">
        <f>Q376*H376</f>
        <v>1.1699999999999999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85</v>
      </c>
      <c r="AT376" s="217" t="s">
        <v>130</v>
      </c>
      <c r="AU376" s="217" t="s">
        <v>82</v>
      </c>
      <c r="AY376" s="19" t="s">
        <v>128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78</v>
      </c>
      <c r="BK376" s="218">
        <f>ROUND(I376*H376,2)</f>
        <v>0</v>
      </c>
      <c r="BL376" s="19" t="s">
        <v>85</v>
      </c>
      <c r="BM376" s="217" t="s">
        <v>551</v>
      </c>
    </row>
    <row r="377" s="2" customFormat="1">
      <c r="A377" s="40"/>
      <c r="B377" s="41"/>
      <c r="C377" s="42"/>
      <c r="D377" s="219" t="s">
        <v>136</v>
      </c>
      <c r="E377" s="42"/>
      <c r="F377" s="220" t="s">
        <v>552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136</v>
      </c>
      <c r="AU377" s="19" t="s">
        <v>82</v>
      </c>
    </row>
    <row r="378" s="13" customFormat="1">
      <c r="A378" s="13"/>
      <c r="B378" s="224"/>
      <c r="C378" s="225"/>
      <c r="D378" s="226" t="s">
        <v>138</v>
      </c>
      <c r="E378" s="227" t="s">
        <v>21</v>
      </c>
      <c r="F378" s="228" t="s">
        <v>207</v>
      </c>
      <c r="G378" s="225"/>
      <c r="H378" s="229">
        <v>13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138</v>
      </c>
      <c r="AU378" s="235" t="s">
        <v>82</v>
      </c>
      <c r="AV378" s="13" t="s">
        <v>82</v>
      </c>
      <c r="AW378" s="13" t="s">
        <v>34</v>
      </c>
      <c r="AX378" s="13" t="s">
        <v>78</v>
      </c>
      <c r="AY378" s="235" t="s">
        <v>128</v>
      </c>
    </row>
    <row r="379" s="2" customFormat="1" ht="14.4" customHeight="1">
      <c r="A379" s="40"/>
      <c r="B379" s="41"/>
      <c r="C379" s="259" t="s">
        <v>553</v>
      </c>
      <c r="D379" s="259" t="s">
        <v>266</v>
      </c>
      <c r="E379" s="260" t="s">
        <v>554</v>
      </c>
      <c r="F379" s="261" t="s">
        <v>555</v>
      </c>
      <c r="G379" s="262" t="s">
        <v>316</v>
      </c>
      <c r="H379" s="263">
        <v>13</v>
      </c>
      <c r="I379" s="264"/>
      <c r="J379" s="265">
        <f>ROUND(I379*H379,2)</f>
        <v>0</v>
      </c>
      <c r="K379" s="261" t="s">
        <v>21</v>
      </c>
      <c r="L379" s="266"/>
      <c r="M379" s="267" t="s">
        <v>21</v>
      </c>
      <c r="N379" s="268" t="s">
        <v>44</v>
      </c>
      <c r="O379" s="86"/>
      <c r="P379" s="215">
        <f>O379*H379</f>
        <v>0</v>
      </c>
      <c r="Q379" s="215">
        <v>0.19600000000000001</v>
      </c>
      <c r="R379" s="215">
        <f>Q379*H379</f>
        <v>2.548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175</v>
      </c>
      <c r="AT379" s="217" t="s">
        <v>266</v>
      </c>
      <c r="AU379" s="217" t="s">
        <v>82</v>
      </c>
      <c r="AY379" s="19" t="s">
        <v>128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78</v>
      </c>
      <c r="BK379" s="218">
        <f>ROUND(I379*H379,2)</f>
        <v>0</v>
      </c>
      <c r="BL379" s="19" t="s">
        <v>85</v>
      </c>
      <c r="BM379" s="217" t="s">
        <v>556</v>
      </c>
    </row>
    <row r="380" s="2" customFormat="1" ht="14.4" customHeight="1">
      <c r="A380" s="40"/>
      <c r="B380" s="41"/>
      <c r="C380" s="206" t="s">
        <v>557</v>
      </c>
      <c r="D380" s="206" t="s">
        <v>130</v>
      </c>
      <c r="E380" s="207" t="s">
        <v>558</v>
      </c>
      <c r="F380" s="208" t="s">
        <v>559</v>
      </c>
      <c r="G380" s="209" t="s">
        <v>316</v>
      </c>
      <c r="H380" s="210">
        <v>17</v>
      </c>
      <c r="I380" s="211"/>
      <c r="J380" s="212">
        <f>ROUND(I380*H380,2)</f>
        <v>0</v>
      </c>
      <c r="K380" s="208" t="s">
        <v>134</v>
      </c>
      <c r="L380" s="46"/>
      <c r="M380" s="213" t="s">
        <v>21</v>
      </c>
      <c r="N380" s="214" t="s">
        <v>44</v>
      </c>
      <c r="O380" s="86"/>
      <c r="P380" s="215">
        <f>O380*H380</f>
        <v>0</v>
      </c>
      <c r="Q380" s="215">
        <v>0.21734000000000001</v>
      </c>
      <c r="R380" s="215">
        <f>Q380*H380</f>
        <v>3.6947800000000002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85</v>
      </c>
      <c r="AT380" s="217" t="s">
        <v>130</v>
      </c>
      <c r="AU380" s="217" t="s">
        <v>82</v>
      </c>
      <c r="AY380" s="19" t="s">
        <v>128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78</v>
      </c>
      <c r="BK380" s="218">
        <f>ROUND(I380*H380,2)</f>
        <v>0</v>
      </c>
      <c r="BL380" s="19" t="s">
        <v>85</v>
      </c>
      <c r="BM380" s="217" t="s">
        <v>560</v>
      </c>
    </row>
    <row r="381" s="2" customFormat="1">
      <c r="A381" s="40"/>
      <c r="B381" s="41"/>
      <c r="C381" s="42"/>
      <c r="D381" s="219" t="s">
        <v>136</v>
      </c>
      <c r="E381" s="42"/>
      <c r="F381" s="220" t="s">
        <v>561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136</v>
      </c>
      <c r="AU381" s="19" t="s">
        <v>82</v>
      </c>
    </row>
    <row r="382" s="13" customFormat="1">
      <c r="A382" s="13"/>
      <c r="B382" s="224"/>
      <c r="C382" s="225"/>
      <c r="D382" s="226" t="s">
        <v>138</v>
      </c>
      <c r="E382" s="227" t="s">
        <v>21</v>
      </c>
      <c r="F382" s="228" t="s">
        <v>235</v>
      </c>
      <c r="G382" s="225"/>
      <c r="H382" s="229">
        <v>17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138</v>
      </c>
      <c r="AU382" s="235" t="s">
        <v>82</v>
      </c>
      <c r="AV382" s="13" t="s">
        <v>82</v>
      </c>
      <c r="AW382" s="13" t="s">
        <v>34</v>
      </c>
      <c r="AX382" s="13" t="s">
        <v>78</v>
      </c>
      <c r="AY382" s="235" t="s">
        <v>128</v>
      </c>
    </row>
    <row r="383" s="2" customFormat="1" ht="22.2" customHeight="1">
      <c r="A383" s="40"/>
      <c r="B383" s="41"/>
      <c r="C383" s="259" t="s">
        <v>562</v>
      </c>
      <c r="D383" s="259" t="s">
        <v>266</v>
      </c>
      <c r="E383" s="260" t="s">
        <v>563</v>
      </c>
      <c r="F383" s="261" t="s">
        <v>564</v>
      </c>
      <c r="G383" s="262" t="s">
        <v>316</v>
      </c>
      <c r="H383" s="263">
        <v>14</v>
      </c>
      <c r="I383" s="264"/>
      <c r="J383" s="265">
        <f>ROUND(I383*H383,2)</f>
        <v>0</v>
      </c>
      <c r="K383" s="261" t="s">
        <v>21</v>
      </c>
      <c r="L383" s="266"/>
      <c r="M383" s="267" t="s">
        <v>21</v>
      </c>
      <c r="N383" s="268" t="s">
        <v>44</v>
      </c>
      <c r="O383" s="86"/>
      <c r="P383" s="215">
        <f>O383*H383</f>
        <v>0</v>
      </c>
      <c r="Q383" s="215">
        <v>0.058000000000000003</v>
      </c>
      <c r="R383" s="215">
        <f>Q383*H383</f>
        <v>0.81200000000000006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175</v>
      </c>
      <c r="AT383" s="217" t="s">
        <v>266</v>
      </c>
      <c r="AU383" s="217" t="s">
        <v>82</v>
      </c>
      <c r="AY383" s="19" t="s">
        <v>128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78</v>
      </c>
      <c r="BK383" s="218">
        <f>ROUND(I383*H383,2)</f>
        <v>0</v>
      </c>
      <c r="BL383" s="19" t="s">
        <v>85</v>
      </c>
      <c r="BM383" s="217" t="s">
        <v>565</v>
      </c>
    </row>
    <row r="384" s="13" customFormat="1">
      <c r="A384" s="13"/>
      <c r="B384" s="224"/>
      <c r="C384" s="225"/>
      <c r="D384" s="226" t="s">
        <v>138</v>
      </c>
      <c r="E384" s="227" t="s">
        <v>21</v>
      </c>
      <c r="F384" s="228" t="s">
        <v>213</v>
      </c>
      <c r="G384" s="225"/>
      <c r="H384" s="229">
        <v>14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138</v>
      </c>
      <c r="AU384" s="235" t="s">
        <v>82</v>
      </c>
      <c r="AV384" s="13" t="s">
        <v>82</v>
      </c>
      <c r="AW384" s="13" t="s">
        <v>34</v>
      </c>
      <c r="AX384" s="13" t="s">
        <v>78</v>
      </c>
      <c r="AY384" s="235" t="s">
        <v>128</v>
      </c>
    </row>
    <row r="385" s="2" customFormat="1" ht="14.4" customHeight="1">
      <c r="A385" s="40"/>
      <c r="B385" s="41"/>
      <c r="C385" s="259" t="s">
        <v>566</v>
      </c>
      <c r="D385" s="259" t="s">
        <v>266</v>
      </c>
      <c r="E385" s="260" t="s">
        <v>567</v>
      </c>
      <c r="F385" s="261" t="s">
        <v>568</v>
      </c>
      <c r="G385" s="262" t="s">
        <v>316</v>
      </c>
      <c r="H385" s="263">
        <v>3</v>
      </c>
      <c r="I385" s="264"/>
      <c r="J385" s="265">
        <f>ROUND(I385*H385,2)</f>
        <v>0</v>
      </c>
      <c r="K385" s="261" t="s">
        <v>21</v>
      </c>
      <c r="L385" s="266"/>
      <c r="M385" s="267" t="s">
        <v>21</v>
      </c>
      <c r="N385" s="268" t="s">
        <v>44</v>
      </c>
      <c r="O385" s="86"/>
      <c r="P385" s="215">
        <f>O385*H385</f>
        <v>0</v>
      </c>
      <c r="Q385" s="215">
        <v>0.078</v>
      </c>
      <c r="R385" s="215">
        <f>Q385*H385</f>
        <v>0.23399999999999999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175</v>
      </c>
      <c r="AT385" s="217" t="s">
        <v>266</v>
      </c>
      <c r="AU385" s="217" t="s">
        <v>82</v>
      </c>
      <c r="AY385" s="19" t="s">
        <v>128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78</v>
      </c>
      <c r="BK385" s="218">
        <f>ROUND(I385*H385,2)</f>
        <v>0</v>
      </c>
      <c r="BL385" s="19" t="s">
        <v>85</v>
      </c>
      <c r="BM385" s="217" t="s">
        <v>569</v>
      </c>
    </row>
    <row r="386" s="13" customFormat="1">
      <c r="A386" s="13"/>
      <c r="B386" s="224"/>
      <c r="C386" s="225"/>
      <c r="D386" s="226" t="s">
        <v>138</v>
      </c>
      <c r="E386" s="227" t="s">
        <v>21</v>
      </c>
      <c r="F386" s="228" t="s">
        <v>147</v>
      </c>
      <c r="G386" s="225"/>
      <c r="H386" s="229">
        <v>3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138</v>
      </c>
      <c r="AU386" s="235" t="s">
        <v>82</v>
      </c>
      <c r="AV386" s="13" t="s">
        <v>82</v>
      </c>
      <c r="AW386" s="13" t="s">
        <v>34</v>
      </c>
      <c r="AX386" s="13" t="s">
        <v>78</v>
      </c>
      <c r="AY386" s="235" t="s">
        <v>128</v>
      </c>
    </row>
    <row r="387" s="2" customFormat="1" ht="14.4" customHeight="1">
      <c r="A387" s="40"/>
      <c r="B387" s="41"/>
      <c r="C387" s="259" t="s">
        <v>570</v>
      </c>
      <c r="D387" s="259" t="s">
        <v>266</v>
      </c>
      <c r="E387" s="260" t="s">
        <v>571</v>
      </c>
      <c r="F387" s="261" t="s">
        <v>572</v>
      </c>
      <c r="G387" s="262" t="s">
        <v>316</v>
      </c>
      <c r="H387" s="263">
        <v>17</v>
      </c>
      <c r="I387" s="264"/>
      <c r="J387" s="265">
        <f>ROUND(I387*H387,2)</f>
        <v>0</v>
      </c>
      <c r="K387" s="261" t="s">
        <v>21</v>
      </c>
      <c r="L387" s="266"/>
      <c r="M387" s="267" t="s">
        <v>21</v>
      </c>
      <c r="N387" s="268" t="s">
        <v>44</v>
      </c>
      <c r="O387" s="86"/>
      <c r="P387" s="215">
        <f>O387*H387</f>
        <v>0</v>
      </c>
      <c r="Q387" s="215">
        <v>0.0060000000000000001</v>
      </c>
      <c r="R387" s="215">
        <f>Q387*H387</f>
        <v>0.10200000000000001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175</v>
      </c>
      <c r="AT387" s="217" t="s">
        <v>266</v>
      </c>
      <c r="AU387" s="217" t="s">
        <v>82</v>
      </c>
      <c r="AY387" s="19" t="s">
        <v>128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78</v>
      </c>
      <c r="BK387" s="218">
        <f>ROUND(I387*H387,2)</f>
        <v>0</v>
      </c>
      <c r="BL387" s="19" t="s">
        <v>85</v>
      </c>
      <c r="BM387" s="217" t="s">
        <v>573</v>
      </c>
    </row>
    <row r="388" s="13" customFormat="1">
      <c r="A388" s="13"/>
      <c r="B388" s="224"/>
      <c r="C388" s="225"/>
      <c r="D388" s="226" t="s">
        <v>138</v>
      </c>
      <c r="E388" s="227" t="s">
        <v>21</v>
      </c>
      <c r="F388" s="228" t="s">
        <v>235</v>
      </c>
      <c r="G388" s="225"/>
      <c r="H388" s="229">
        <v>17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138</v>
      </c>
      <c r="AU388" s="235" t="s">
        <v>82</v>
      </c>
      <c r="AV388" s="13" t="s">
        <v>82</v>
      </c>
      <c r="AW388" s="13" t="s">
        <v>34</v>
      </c>
      <c r="AX388" s="13" t="s">
        <v>78</v>
      </c>
      <c r="AY388" s="235" t="s">
        <v>128</v>
      </c>
    </row>
    <row r="389" s="2" customFormat="1" ht="14.4" customHeight="1">
      <c r="A389" s="40"/>
      <c r="B389" s="41"/>
      <c r="C389" s="206" t="s">
        <v>574</v>
      </c>
      <c r="D389" s="206" t="s">
        <v>130</v>
      </c>
      <c r="E389" s="207" t="s">
        <v>575</v>
      </c>
      <c r="F389" s="208" t="s">
        <v>576</v>
      </c>
      <c r="G389" s="209" t="s">
        <v>316</v>
      </c>
      <c r="H389" s="210">
        <v>16</v>
      </c>
      <c r="I389" s="211"/>
      <c r="J389" s="212">
        <f>ROUND(I389*H389,2)</f>
        <v>0</v>
      </c>
      <c r="K389" s="208" t="s">
        <v>21</v>
      </c>
      <c r="L389" s="46"/>
      <c r="M389" s="213" t="s">
        <v>21</v>
      </c>
      <c r="N389" s="214" t="s">
        <v>44</v>
      </c>
      <c r="O389" s="86"/>
      <c r="P389" s="215">
        <f>O389*H389</f>
        <v>0</v>
      </c>
      <c r="Q389" s="215">
        <v>0.32973999999999998</v>
      </c>
      <c r="R389" s="215">
        <f>Q389*H389</f>
        <v>5.2758399999999996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85</v>
      </c>
      <c r="AT389" s="217" t="s">
        <v>130</v>
      </c>
      <c r="AU389" s="217" t="s">
        <v>82</v>
      </c>
      <c r="AY389" s="19" t="s">
        <v>128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78</v>
      </c>
      <c r="BK389" s="218">
        <f>ROUND(I389*H389,2)</f>
        <v>0</v>
      </c>
      <c r="BL389" s="19" t="s">
        <v>85</v>
      </c>
      <c r="BM389" s="217" t="s">
        <v>577</v>
      </c>
    </row>
    <row r="390" s="13" customFormat="1">
      <c r="A390" s="13"/>
      <c r="B390" s="224"/>
      <c r="C390" s="225"/>
      <c r="D390" s="226" t="s">
        <v>138</v>
      </c>
      <c r="E390" s="227" t="s">
        <v>21</v>
      </c>
      <c r="F390" s="228" t="s">
        <v>228</v>
      </c>
      <c r="G390" s="225"/>
      <c r="H390" s="229">
        <v>16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138</v>
      </c>
      <c r="AU390" s="235" t="s">
        <v>82</v>
      </c>
      <c r="AV390" s="13" t="s">
        <v>82</v>
      </c>
      <c r="AW390" s="13" t="s">
        <v>34</v>
      </c>
      <c r="AX390" s="13" t="s">
        <v>78</v>
      </c>
      <c r="AY390" s="235" t="s">
        <v>128</v>
      </c>
    </row>
    <row r="391" s="2" customFormat="1" ht="22.2" customHeight="1">
      <c r="A391" s="40"/>
      <c r="B391" s="41"/>
      <c r="C391" s="206" t="s">
        <v>578</v>
      </c>
      <c r="D391" s="206" t="s">
        <v>130</v>
      </c>
      <c r="E391" s="207" t="s">
        <v>579</v>
      </c>
      <c r="F391" s="208" t="s">
        <v>580</v>
      </c>
      <c r="G391" s="209" t="s">
        <v>316</v>
      </c>
      <c r="H391" s="210">
        <v>42</v>
      </c>
      <c r="I391" s="211"/>
      <c r="J391" s="212">
        <f>ROUND(I391*H391,2)</f>
        <v>0</v>
      </c>
      <c r="K391" s="208" t="s">
        <v>21</v>
      </c>
      <c r="L391" s="46"/>
      <c r="M391" s="213" t="s">
        <v>21</v>
      </c>
      <c r="N391" s="214" t="s">
        <v>44</v>
      </c>
      <c r="O391" s="86"/>
      <c r="P391" s="215">
        <f>O391*H391</f>
        <v>0</v>
      </c>
      <c r="Q391" s="215">
        <v>0.26469999999999999</v>
      </c>
      <c r="R391" s="215">
        <f>Q391*H391</f>
        <v>11.1174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85</v>
      </c>
      <c r="AT391" s="217" t="s">
        <v>130</v>
      </c>
      <c r="AU391" s="217" t="s">
        <v>82</v>
      </c>
      <c r="AY391" s="19" t="s">
        <v>128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78</v>
      </c>
      <c r="BK391" s="218">
        <f>ROUND(I391*H391,2)</f>
        <v>0</v>
      </c>
      <c r="BL391" s="19" t="s">
        <v>85</v>
      </c>
      <c r="BM391" s="217" t="s">
        <v>581</v>
      </c>
    </row>
    <row r="392" s="13" customFormat="1">
      <c r="A392" s="13"/>
      <c r="B392" s="224"/>
      <c r="C392" s="225"/>
      <c r="D392" s="226" t="s">
        <v>138</v>
      </c>
      <c r="E392" s="227" t="s">
        <v>21</v>
      </c>
      <c r="F392" s="228" t="s">
        <v>582</v>
      </c>
      <c r="G392" s="225"/>
      <c r="H392" s="229">
        <v>42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138</v>
      </c>
      <c r="AU392" s="235" t="s">
        <v>82</v>
      </c>
      <c r="AV392" s="13" t="s">
        <v>82</v>
      </c>
      <c r="AW392" s="13" t="s">
        <v>34</v>
      </c>
      <c r="AX392" s="13" t="s">
        <v>78</v>
      </c>
      <c r="AY392" s="235" t="s">
        <v>128</v>
      </c>
    </row>
    <row r="393" s="2" customFormat="1" ht="19.8" customHeight="1">
      <c r="A393" s="40"/>
      <c r="B393" s="41"/>
      <c r="C393" s="206" t="s">
        <v>583</v>
      </c>
      <c r="D393" s="206" t="s">
        <v>130</v>
      </c>
      <c r="E393" s="207" t="s">
        <v>584</v>
      </c>
      <c r="F393" s="208" t="s">
        <v>585</v>
      </c>
      <c r="G393" s="209" t="s">
        <v>178</v>
      </c>
      <c r="H393" s="210">
        <v>14.32</v>
      </c>
      <c r="I393" s="211"/>
      <c r="J393" s="212">
        <f>ROUND(I393*H393,2)</f>
        <v>0</v>
      </c>
      <c r="K393" s="208" t="s">
        <v>134</v>
      </c>
      <c r="L393" s="46"/>
      <c r="M393" s="213" t="s">
        <v>21</v>
      </c>
      <c r="N393" s="214" t="s">
        <v>44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85</v>
      </c>
      <c r="AT393" s="217" t="s">
        <v>130</v>
      </c>
      <c r="AU393" s="217" t="s">
        <v>82</v>
      </c>
      <c r="AY393" s="19" t="s">
        <v>128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78</v>
      </c>
      <c r="BK393" s="218">
        <f>ROUND(I393*H393,2)</f>
        <v>0</v>
      </c>
      <c r="BL393" s="19" t="s">
        <v>85</v>
      </c>
      <c r="BM393" s="217" t="s">
        <v>586</v>
      </c>
    </row>
    <row r="394" s="2" customFormat="1">
      <c r="A394" s="40"/>
      <c r="B394" s="41"/>
      <c r="C394" s="42"/>
      <c r="D394" s="219" t="s">
        <v>136</v>
      </c>
      <c r="E394" s="42"/>
      <c r="F394" s="220" t="s">
        <v>587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136</v>
      </c>
      <c r="AU394" s="19" t="s">
        <v>82</v>
      </c>
    </row>
    <row r="395" s="13" customFormat="1">
      <c r="A395" s="13"/>
      <c r="B395" s="224"/>
      <c r="C395" s="225"/>
      <c r="D395" s="226" t="s">
        <v>138</v>
      </c>
      <c r="E395" s="227" t="s">
        <v>21</v>
      </c>
      <c r="F395" s="228" t="s">
        <v>588</v>
      </c>
      <c r="G395" s="225"/>
      <c r="H395" s="229">
        <v>0.751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138</v>
      </c>
      <c r="AU395" s="235" t="s">
        <v>82</v>
      </c>
      <c r="AV395" s="13" t="s">
        <v>82</v>
      </c>
      <c r="AW395" s="13" t="s">
        <v>34</v>
      </c>
      <c r="AX395" s="13" t="s">
        <v>73</v>
      </c>
      <c r="AY395" s="235" t="s">
        <v>128</v>
      </c>
    </row>
    <row r="396" s="15" customFormat="1">
      <c r="A396" s="15"/>
      <c r="B396" s="248"/>
      <c r="C396" s="249"/>
      <c r="D396" s="226" t="s">
        <v>138</v>
      </c>
      <c r="E396" s="250" t="s">
        <v>21</v>
      </c>
      <c r="F396" s="251" t="s">
        <v>589</v>
      </c>
      <c r="G396" s="249"/>
      <c r="H396" s="252">
        <v>0.751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8" t="s">
        <v>138</v>
      </c>
      <c r="AU396" s="258" t="s">
        <v>82</v>
      </c>
      <c r="AV396" s="15" t="s">
        <v>147</v>
      </c>
      <c r="AW396" s="15" t="s">
        <v>34</v>
      </c>
      <c r="AX396" s="15" t="s">
        <v>73</v>
      </c>
      <c r="AY396" s="258" t="s">
        <v>128</v>
      </c>
    </row>
    <row r="397" s="13" customFormat="1">
      <c r="A397" s="13"/>
      <c r="B397" s="224"/>
      <c r="C397" s="225"/>
      <c r="D397" s="226" t="s">
        <v>138</v>
      </c>
      <c r="E397" s="227" t="s">
        <v>21</v>
      </c>
      <c r="F397" s="228" t="s">
        <v>590</v>
      </c>
      <c r="G397" s="225"/>
      <c r="H397" s="229">
        <v>0.22600000000000001</v>
      </c>
      <c r="I397" s="230"/>
      <c r="J397" s="225"/>
      <c r="K397" s="225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138</v>
      </c>
      <c r="AU397" s="235" t="s">
        <v>82</v>
      </c>
      <c r="AV397" s="13" t="s">
        <v>82</v>
      </c>
      <c r="AW397" s="13" t="s">
        <v>34</v>
      </c>
      <c r="AX397" s="13" t="s">
        <v>73</v>
      </c>
      <c r="AY397" s="235" t="s">
        <v>128</v>
      </c>
    </row>
    <row r="398" s="15" customFormat="1">
      <c r="A398" s="15"/>
      <c r="B398" s="248"/>
      <c r="C398" s="249"/>
      <c r="D398" s="226" t="s">
        <v>138</v>
      </c>
      <c r="E398" s="250" t="s">
        <v>21</v>
      </c>
      <c r="F398" s="251" t="s">
        <v>591</v>
      </c>
      <c r="G398" s="249"/>
      <c r="H398" s="252">
        <v>0.22600000000000001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8" t="s">
        <v>138</v>
      </c>
      <c r="AU398" s="258" t="s">
        <v>82</v>
      </c>
      <c r="AV398" s="15" t="s">
        <v>147</v>
      </c>
      <c r="AW398" s="15" t="s">
        <v>34</v>
      </c>
      <c r="AX398" s="15" t="s">
        <v>73</v>
      </c>
      <c r="AY398" s="258" t="s">
        <v>128</v>
      </c>
    </row>
    <row r="399" s="13" customFormat="1">
      <c r="A399" s="13"/>
      <c r="B399" s="224"/>
      <c r="C399" s="225"/>
      <c r="D399" s="226" t="s">
        <v>138</v>
      </c>
      <c r="E399" s="227" t="s">
        <v>21</v>
      </c>
      <c r="F399" s="228" t="s">
        <v>592</v>
      </c>
      <c r="G399" s="225"/>
      <c r="H399" s="229">
        <v>0.17599999999999999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138</v>
      </c>
      <c r="AU399" s="235" t="s">
        <v>82</v>
      </c>
      <c r="AV399" s="13" t="s">
        <v>82</v>
      </c>
      <c r="AW399" s="13" t="s">
        <v>34</v>
      </c>
      <c r="AX399" s="13" t="s">
        <v>73</v>
      </c>
      <c r="AY399" s="235" t="s">
        <v>128</v>
      </c>
    </row>
    <row r="400" s="15" customFormat="1">
      <c r="A400" s="15"/>
      <c r="B400" s="248"/>
      <c r="C400" s="249"/>
      <c r="D400" s="226" t="s">
        <v>138</v>
      </c>
      <c r="E400" s="250" t="s">
        <v>21</v>
      </c>
      <c r="F400" s="251" t="s">
        <v>593</v>
      </c>
      <c r="G400" s="249"/>
      <c r="H400" s="252">
        <v>0.17599999999999999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8" t="s">
        <v>138</v>
      </c>
      <c r="AU400" s="258" t="s">
        <v>82</v>
      </c>
      <c r="AV400" s="15" t="s">
        <v>147</v>
      </c>
      <c r="AW400" s="15" t="s">
        <v>34</v>
      </c>
      <c r="AX400" s="15" t="s">
        <v>73</v>
      </c>
      <c r="AY400" s="258" t="s">
        <v>128</v>
      </c>
    </row>
    <row r="401" s="14" customFormat="1">
      <c r="A401" s="14"/>
      <c r="B401" s="236"/>
      <c r="C401" s="237"/>
      <c r="D401" s="226" t="s">
        <v>138</v>
      </c>
      <c r="E401" s="238" t="s">
        <v>21</v>
      </c>
      <c r="F401" s="239" t="s">
        <v>146</v>
      </c>
      <c r="G401" s="237"/>
      <c r="H401" s="240">
        <v>1.153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138</v>
      </c>
      <c r="AU401" s="246" t="s">
        <v>82</v>
      </c>
      <c r="AV401" s="14" t="s">
        <v>85</v>
      </c>
      <c r="AW401" s="14" t="s">
        <v>34</v>
      </c>
      <c r="AX401" s="14" t="s">
        <v>73</v>
      </c>
      <c r="AY401" s="246" t="s">
        <v>128</v>
      </c>
    </row>
    <row r="402" s="13" customFormat="1">
      <c r="A402" s="13"/>
      <c r="B402" s="224"/>
      <c r="C402" s="225"/>
      <c r="D402" s="226" t="s">
        <v>138</v>
      </c>
      <c r="E402" s="227" t="s">
        <v>21</v>
      </c>
      <c r="F402" s="228" t="s">
        <v>594</v>
      </c>
      <c r="G402" s="225"/>
      <c r="H402" s="229">
        <v>14.32</v>
      </c>
      <c r="I402" s="230"/>
      <c r="J402" s="225"/>
      <c r="K402" s="225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138</v>
      </c>
      <c r="AU402" s="235" t="s">
        <v>82</v>
      </c>
      <c r="AV402" s="13" t="s">
        <v>82</v>
      </c>
      <c r="AW402" s="13" t="s">
        <v>34</v>
      </c>
      <c r="AX402" s="13" t="s">
        <v>78</v>
      </c>
      <c r="AY402" s="235" t="s">
        <v>128</v>
      </c>
    </row>
    <row r="403" s="2" customFormat="1" ht="14.4" customHeight="1">
      <c r="A403" s="40"/>
      <c r="B403" s="41"/>
      <c r="C403" s="206" t="s">
        <v>595</v>
      </c>
      <c r="D403" s="206" t="s">
        <v>130</v>
      </c>
      <c r="E403" s="207" t="s">
        <v>596</v>
      </c>
      <c r="F403" s="208" t="s">
        <v>597</v>
      </c>
      <c r="G403" s="209" t="s">
        <v>250</v>
      </c>
      <c r="H403" s="210">
        <v>0.433</v>
      </c>
      <c r="I403" s="211"/>
      <c r="J403" s="212">
        <f>ROUND(I403*H403,2)</f>
        <v>0</v>
      </c>
      <c r="K403" s="208" t="s">
        <v>21</v>
      </c>
      <c r="L403" s="46"/>
      <c r="M403" s="213" t="s">
        <v>21</v>
      </c>
      <c r="N403" s="214" t="s">
        <v>44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85</v>
      </c>
      <c r="AT403" s="217" t="s">
        <v>130</v>
      </c>
      <c r="AU403" s="217" t="s">
        <v>82</v>
      </c>
      <c r="AY403" s="19" t="s">
        <v>128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78</v>
      </c>
      <c r="BK403" s="218">
        <f>ROUND(I403*H403,2)</f>
        <v>0</v>
      </c>
      <c r="BL403" s="19" t="s">
        <v>85</v>
      </c>
      <c r="BM403" s="217" t="s">
        <v>598</v>
      </c>
    </row>
    <row r="404" s="13" customFormat="1">
      <c r="A404" s="13"/>
      <c r="B404" s="224"/>
      <c r="C404" s="225"/>
      <c r="D404" s="226" t="s">
        <v>138</v>
      </c>
      <c r="E404" s="227" t="s">
        <v>21</v>
      </c>
      <c r="F404" s="228" t="s">
        <v>599</v>
      </c>
      <c r="G404" s="225"/>
      <c r="H404" s="229">
        <v>34.326999999999998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138</v>
      </c>
      <c r="AU404" s="235" t="s">
        <v>82</v>
      </c>
      <c r="AV404" s="13" t="s">
        <v>82</v>
      </c>
      <c r="AW404" s="13" t="s">
        <v>34</v>
      </c>
      <c r="AX404" s="13" t="s">
        <v>73</v>
      </c>
      <c r="AY404" s="235" t="s">
        <v>128</v>
      </c>
    </row>
    <row r="405" s="14" customFormat="1">
      <c r="A405" s="14"/>
      <c r="B405" s="236"/>
      <c r="C405" s="237"/>
      <c r="D405" s="226" t="s">
        <v>138</v>
      </c>
      <c r="E405" s="238" t="s">
        <v>21</v>
      </c>
      <c r="F405" s="239" t="s">
        <v>146</v>
      </c>
      <c r="G405" s="237"/>
      <c r="H405" s="240">
        <v>34.326999999999998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138</v>
      </c>
      <c r="AU405" s="246" t="s">
        <v>82</v>
      </c>
      <c r="AV405" s="14" t="s">
        <v>85</v>
      </c>
      <c r="AW405" s="14" t="s">
        <v>34</v>
      </c>
      <c r="AX405" s="14" t="s">
        <v>73</v>
      </c>
      <c r="AY405" s="246" t="s">
        <v>128</v>
      </c>
    </row>
    <row r="406" s="13" customFormat="1">
      <c r="A406" s="13"/>
      <c r="B406" s="224"/>
      <c r="C406" s="225"/>
      <c r="D406" s="226" t="s">
        <v>138</v>
      </c>
      <c r="E406" s="227" t="s">
        <v>21</v>
      </c>
      <c r="F406" s="228" t="s">
        <v>600</v>
      </c>
      <c r="G406" s="225"/>
      <c r="H406" s="229">
        <v>0.433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138</v>
      </c>
      <c r="AU406" s="235" t="s">
        <v>82</v>
      </c>
      <c r="AV406" s="13" t="s">
        <v>82</v>
      </c>
      <c r="AW406" s="13" t="s">
        <v>34</v>
      </c>
      <c r="AX406" s="13" t="s">
        <v>78</v>
      </c>
      <c r="AY406" s="235" t="s">
        <v>128</v>
      </c>
    </row>
    <row r="407" s="2" customFormat="1" ht="14.4" customHeight="1">
      <c r="A407" s="40"/>
      <c r="B407" s="41"/>
      <c r="C407" s="206" t="s">
        <v>601</v>
      </c>
      <c r="D407" s="206" t="s">
        <v>130</v>
      </c>
      <c r="E407" s="207" t="s">
        <v>602</v>
      </c>
      <c r="F407" s="208" t="s">
        <v>603</v>
      </c>
      <c r="G407" s="209" t="s">
        <v>133</v>
      </c>
      <c r="H407" s="210">
        <v>46.600000000000001</v>
      </c>
      <c r="I407" s="211"/>
      <c r="J407" s="212">
        <f>ROUND(I407*H407,2)</f>
        <v>0</v>
      </c>
      <c r="K407" s="208" t="s">
        <v>134</v>
      </c>
      <c r="L407" s="46"/>
      <c r="M407" s="213" t="s">
        <v>21</v>
      </c>
      <c r="N407" s="214" t="s">
        <v>44</v>
      </c>
      <c r="O407" s="86"/>
      <c r="P407" s="215">
        <f>O407*H407</f>
        <v>0</v>
      </c>
      <c r="Q407" s="215">
        <v>0.0040200000000000001</v>
      </c>
      <c r="R407" s="215">
        <f>Q407*H407</f>
        <v>0.187332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85</v>
      </c>
      <c r="AT407" s="217" t="s">
        <v>130</v>
      </c>
      <c r="AU407" s="217" t="s">
        <v>82</v>
      </c>
      <c r="AY407" s="19" t="s">
        <v>128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78</v>
      </c>
      <c r="BK407" s="218">
        <f>ROUND(I407*H407,2)</f>
        <v>0</v>
      </c>
      <c r="BL407" s="19" t="s">
        <v>85</v>
      </c>
      <c r="BM407" s="217" t="s">
        <v>604</v>
      </c>
    </row>
    <row r="408" s="2" customFormat="1">
      <c r="A408" s="40"/>
      <c r="B408" s="41"/>
      <c r="C408" s="42"/>
      <c r="D408" s="219" t="s">
        <v>136</v>
      </c>
      <c r="E408" s="42"/>
      <c r="F408" s="220" t="s">
        <v>605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136</v>
      </c>
      <c r="AU408" s="19" t="s">
        <v>82</v>
      </c>
    </row>
    <row r="409" s="13" customFormat="1">
      <c r="A409" s="13"/>
      <c r="B409" s="224"/>
      <c r="C409" s="225"/>
      <c r="D409" s="226" t="s">
        <v>138</v>
      </c>
      <c r="E409" s="227" t="s">
        <v>21</v>
      </c>
      <c r="F409" s="228" t="s">
        <v>606</v>
      </c>
      <c r="G409" s="225"/>
      <c r="H409" s="229">
        <v>21.704000000000001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138</v>
      </c>
      <c r="AU409" s="235" t="s">
        <v>82</v>
      </c>
      <c r="AV409" s="13" t="s">
        <v>82</v>
      </c>
      <c r="AW409" s="13" t="s">
        <v>34</v>
      </c>
      <c r="AX409" s="13" t="s">
        <v>73</v>
      </c>
      <c r="AY409" s="235" t="s">
        <v>128</v>
      </c>
    </row>
    <row r="410" s="15" customFormat="1">
      <c r="A410" s="15"/>
      <c r="B410" s="248"/>
      <c r="C410" s="249"/>
      <c r="D410" s="226" t="s">
        <v>138</v>
      </c>
      <c r="E410" s="250" t="s">
        <v>21</v>
      </c>
      <c r="F410" s="251" t="s">
        <v>607</v>
      </c>
      <c r="G410" s="249"/>
      <c r="H410" s="252">
        <v>21.704000000000001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8" t="s">
        <v>138</v>
      </c>
      <c r="AU410" s="258" t="s">
        <v>82</v>
      </c>
      <c r="AV410" s="15" t="s">
        <v>147</v>
      </c>
      <c r="AW410" s="15" t="s">
        <v>34</v>
      </c>
      <c r="AX410" s="15" t="s">
        <v>73</v>
      </c>
      <c r="AY410" s="258" t="s">
        <v>128</v>
      </c>
    </row>
    <row r="411" s="13" customFormat="1">
      <c r="A411" s="13"/>
      <c r="B411" s="224"/>
      <c r="C411" s="225"/>
      <c r="D411" s="226" t="s">
        <v>138</v>
      </c>
      <c r="E411" s="227" t="s">
        <v>21</v>
      </c>
      <c r="F411" s="228" t="s">
        <v>608</v>
      </c>
      <c r="G411" s="225"/>
      <c r="H411" s="229">
        <v>12.433999999999999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138</v>
      </c>
      <c r="AU411" s="235" t="s">
        <v>82</v>
      </c>
      <c r="AV411" s="13" t="s">
        <v>82</v>
      </c>
      <c r="AW411" s="13" t="s">
        <v>34</v>
      </c>
      <c r="AX411" s="13" t="s">
        <v>73</v>
      </c>
      <c r="AY411" s="235" t="s">
        <v>128</v>
      </c>
    </row>
    <row r="412" s="15" customFormat="1">
      <c r="A412" s="15"/>
      <c r="B412" s="248"/>
      <c r="C412" s="249"/>
      <c r="D412" s="226" t="s">
        <v>138</v>
      </c>
      <c r="E412" s="250" t="s">
        <v>21</v>
      </c>
      <c r="F412" s="251" t="s">
        <v>591</v>
      </c>
      <c r="G412" s="249"/>
      <c r="H412" s="252">
        <v>12.433999999999999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8" t="s">
        <v>138</v>
      </c>
      <c r="AU412" s="258" t="s">
        <v>82</v>
      </c>
      <c r="AV412" s="15" t="s">
        <v>147</v>
      </c>
      <c r="AW412" s="15" t="s">
        <v>34</v>
      </c>
      <c r="AX412" s="15" t="s">
        <v>73</v>
      </c>
      <c r="AY412" s="258" t="s">
        <v>128</v>
      </c>
    </row>
    <row r="413" s="13" customFormat="1">
      <c r="A413" s="13"/>
      <c r="B413" s="224"/>
      <c r="C413" s="225"/>
      <c r="D413" s="226" t="s">
        <v>138</v>
      </c>
      <c r="E413" s="227" t="s">
        <v>21</v>
      </c>
      <c r="F413" s="228" t="s">
        <v>608</v>
      </c>
      <c r="G413" s="225"/>
      <c r="H413" s="229">
        <v>12.433999999999999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138</v>
      </c>
      <c r="AU413" s="235" t="s">
        <v>82</v>
      </c>
      <c r="AV413" s="13" t="s">
        <v>82</v>
      </c>
      <c r="AW413" s="13" t="s">
        <v>34</v>
      </c>
      <c r="AX413" s="13" t="s">
        <v>73</v>
      </c>
      <c r="AY413" s="235" t="s">
        <v>128</v>
      </c>
    </row>
    <row r="414" s="15" customFormat="1">
      <c r="A414" s="15"/>
      <c r="B414" s="248"/>
      <c r="C414" s="249"/>
      <c r="D414" s="226" t="s">
        <v>138</v>
      </c>
      <c r="E414" s="250" t="s">
        <v>21</v>
      </c>
      <c r="F414" s="251" t="s">
        <v>593</v>
      </c>
      <c r="G414" s="249"/>
      <c r="H414" s="252">
        <v>12.433999999999999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8" t="s">
        <v>138</v>
      </c>
      <c r="AU414" s="258" t="s">
        <v>82</v>
      </c>
      <c r="AV414" s="15" t="s">
        <v>147</v>
      </c>
      <c r="AW414" s="15" t="s">
        <v>34</v>
      </c>
      <c r="AX414" s="15" t="s">
        <v>73</v>
      </c>
      <c r="AY414" s="258" t="s">
        <v>128</v>
      </c>
    </row>
    <row r="415" s="14" customFormat="1">
      <c r="A415" s="14"/>
      <c r="B415" s="236"/>
      <c r="C415" s="237"/>
      <c r="D415" s="226" t="s">
        <v>138</v>
      </c>
      <c r="E415" s="238" t="s">
        <v>21</v>
      </c>
      <c r="F415" s="239" t="s">
        <v>146</v>
      </c>
      <c r="G415" s="237"/>
      <c r="H415" s="240">
        <v>46.572000000000003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138</v>
      </c>
      <c r="AU415" s="246" t="s">
        <v>82</v>
      </c>
      <c r="AV415" s="14" t="s">
        <v>85</v>
      </c>
      <c r="AW415" s="14" t="s">
        <v>34</v>
      </c>
      <c r="AX415" s="14" t="s">
        <v>73</v>
      </c>
      <c r="AY415" s="246" t="s">
        <v>128</v>
      </c>
    </row>
    <row r="416" s="13" customFormat="1">
      <c r="A416" s="13"/>
      <c r="B416" s="224"/>
      <c r="C416" s="225"/>
      <c r="D416" s="226" t="s">
        <v>138</v>
      </c>
      <c r="E416" s="227" t="s">
        <v>21</v>
      </c>
      <c r="F416" s="228" t="s">
        <v>609</v>
      </c>
      <c r="G416" s="225"/>
      <c r="H416" s="229">
        <v>46.600000000000001</v>
      </c>
      <c r="I416" s="230"/>
      <c r="J416" s="225"/>
      <c r="K416" s="225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138</v>
      </c>
      <c r="AU416" s="235" t="s">
        <v>82</v>
      </c>
      <c r="AV416" s="13" t="s">
        <v>82</v>
      </c>
      <c r="AW416" s="13" t="s">
        <v>34</v>
      </c>
      <c r="AX416" s="13" t="s">
        <v>78</v>
      </c>
      <c r="AY416" s="235" t="s">
        <v>128</v>
      </c>
    </row>
    <row r="417" s="2" customFormat="1" ht="14.4" customHeight="1">
      <c r="A417" s="40"/>
      <c r="B417" s="41"/>
      <c r="C417" s="206" t="s">
        <v>610</v>
      </c>
      <c r="D417" s="206" t="s">
        <v>130</v>
      </c>
      <c r="E417" s="207" t="s">
        <v>611</v>
      </c>
      <c r="F417" s="208" t="s">
        <v>612</v>
      </c>
      <c r="G417" s="209" t="s">
        <v>178</v>
      </c>
      <c r="H417" s="210">
        <v>5.9500000000000002</v>
      </c>
      <c r="I417" s="211"/>
      <c r="J417" s="212">
        <f>ROUND(I417*H417,2)</f>
        <v>0</v>
      </c>
      <c r="K417" s="208" t="s">
        <v>21</v>
      </c>
      <c r="L417" s="46"/>
      <c r="M417" s="213" t="s">
        <v>21</v>
      </c>
      <c r="N417" s="214" t="s">
        <v>44</v>
      </c>
      <c r="O417" s="86"/>
      <c r="P417" s="215">
        <f>O417*H417</f>
        <v>0</v>
      </c>
      <c r="Q417" s="215">
        <v>2.4359999999999999</v>
      </c>
      <c r="R417" s="215">
        <f>Q417*H417</f>
        <v>14.494199999999999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85</v>
      </c>
      <c r="AT417" s="217" t="s">
        <v>130</v>
      </c>
      <c r="AU417" s="217" t="s">
        <v>82</v>
      </c>
      <c r="AY417" s="19" t="s">
        <v>128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78</v>
      </c>
      <c r="BK417" s="218">
        <f>ROUND(I417*H417,2)</f>
        <v>0</v>
      </c>
      <c r="BL417" s="19" t="s">
        <v>85</v>
      </c>
      <c r="BM417" s="217" t="s">
        <v>613</v>
      </c>
    </row>
    <row r="418" s="13" customFormat="1">
      <c r="A418" s="13"/>
      <c r="B418" s="224"/>
      <c r="C418" s="225"/>
      <c r="D418" s="226" t="s">
        <v>138</v>
      </c>
      <c r="E418" s="227" t="s">
        <v>21</v>
      </c>
      <c r="F418" s="228" t="s">
        <v>614</v>
      </c>
      <c r="G418" s="225"/>
      <c r="H418" s="229">
        <v>5.9500000000000002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138</v>
      </c>
      <c r="AU418" s="235" t="s">
        <v>82</v>
      </c>
      <c r="AV418" s="13" t="s">
        <v>82</v>
      </c>
      <c r="AW418" s="13" t="s">
        <v>34</v>
      </c>
      <c r="AX418" s="13" t="s">
        <v>73</v>
      </c>
      <c r="AY418" s="235" t="s">
        <v>128</v>
      </c>
    </row>
    <row r="419" s="14" customFormat="1">
      <c r="A419" s="14"/>
      <c r="B419" s="236"/>
      <c r="C419" s="237"/>
      <c r="D419" s="226" t="s">
        <v>138</v>
      </c>
      <c r="E419" s="238" t="s">
        <v>21</v>
      </c>
      <c r="F419" s="239" t="s">
        <v>146</v>
      </c>
      <c r="G419" s="237"/>
      <c r="H419" s="240">
        <v>5.9500000000000002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138</v>
      </c>
      <c r="AU419" s="246" t="s">
        <v>82</v>
      </c>
      <c r="AV419" s="14" t="s">
        <v>85</v>
      </c>
      <c r="AW419" s="14" t="s">
        <v>34</v>
      </c>
      <c r="AX419" s="14" t="s">
        <v>78</v>
      </c>
      <c r="AY419" s="246" t="s">
        <v>128</v>
      </c>
    </row>
    <row r="420" s="12" customFormat="1" ht="22.8" customHeight="1">
      <c r="A420" s="12"/>
      <c r="B420" s="190"/>
      <c r="C420" s="191"/>
      <c r="D420" s="192" t="s">
        <v>72</v>
      </c>
      <c r="E420" s="204" t="s">
        <v>182</v>
      </c>
      <c r="F420" s="204" t="s">
        <v>615</v>
      </c>
      <c r="G420" s="191"/>
      <c r="H420" s="191"/>
      <c r="I420" s="194"/>
      <c r="J420" s="205">
        <f>BK420</f>
        <v>0</v>
      </c>
      <c r="K420" s="191"/>
      <c r="L420" s="196"/>
      <c r="M420" s="197"/>
      <c r="N420" s="198"/>
      <c r="O420" s="198"/>
      <c r="P420" s="199">
        <f>SUM(P421:P536)</f>
        <v>0</v>
      </c>
      <c r="Q420" s="198"/>
      <c r="R420" s="199">
        <f>SUM(R421:R536)</f>
        <v>18.660270200000003</v>
      </c>
      <c r="S420" s="198"/>
      <c r="T420" s="200">
        <f>SUM(T421:T536)</f>
        <v>2.0700000000000003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1" t="s">
        <v>78</v>
      </c>
      <c r="AT420" s="202" t="s">
        <v>72</v>
      </c>
      <c r="AU420" s="202" t="s">
        <v>78</v>
      </c>
      <c r="AY420" s="201" t="s">
        <v>128</v>
      </c>
      <c r="BK420" s="203">
        <f>SUM(BK421:BK536)</f>
        <v>0</v>
      </c>
    </row>
    <row r="421" s="2" customFormat="1" ht="14.4" customHeight="1">
      <c r="A421" s="40"/>
      <c r="B421" s="41"/>
      <c r="C421" s="206" t="s">
        <v>616</v>
      </c>
      <c r="D421" s="206" t="s">
        <v>130</v>
      </c>
      <c r="E421" s="207" t="s">
        <v>617</v>
      </c>
      <c r="F421" s="208" t="s">
        <v>618</v>
      </c>
      <c r="G421" s="209" t="s">
        <v>316</v>
      </c>
      <c r="H421" s="210">
        <v>4</v>
      </c>
      <c r="I421" s="211"/>
      <c r="J421" s="212">
        <f>ROUND(I421*H421,2)</f>
        <v>0</v>
      </c>
      <c r="K421" s="208" t="s">
        <v>134</v>
      </c>
      <c r="L421" s="46"/>
      <c r="M421" s="213" t="s">
        <v>21</v>
      </c>
      <c r="N421" s="214" t="s">
        <v>44</v>
      </c>
      <c r="O421" s="86"/>
      <c r="P421" s="215">
        <f>O421*H421</f>
        <v>0</v>
      </c>
      <c r="Q421" s="215">
        <v>0.00069999999999999999</v>
      </c>
      <c r="R421" s="215">
        <f>Q421*H421</f>
        <v>0.0028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85</v>
      </c>
      <c r="AT421" s="217" t="s">
        <v>130</v>
      </c>
      <c r="AU421" s="217" t="s">
        <v>82</v>
      </c>
      <c r="AY421" s="19" t="s">
        <v>128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78</v>
      </c>
      <c r="BK421" s="218">
        <f>ROUND(I421*H421,2)</f>
        <v>0</v>
      </c>
      <c r="BL421" s="19" t="s">
        <v>85</v>
      </c>
      <c r="BM421" s="217" t="s">
        <v>619</v>
      </c>
    </row>
    <row r="422" s="2" customFormat="1">
      <c r="A422" s="40"/>
      <c r="B422" s="41"/>
      <c r="C422" s="42"/>
      <c r="D422" s="219" t="s">
        <v>136</v>
      </c>
      <c r="E422" s="42"/>
      <c r="F422" s="220" t="s">
        <v>620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136</v>
      </c>
      <c r="AU422" s="19" t="s">
        <v>82</v>
      </c>
    </row>
    <row r="423" s="13" customFormat="1">
      <c r="A423" s="13"/>
      <c r="B423" s="224"/>
      <c r="C423" s="225"/>
      <c r="D423" s="226" t="s">
        <v>138</v>
      </c>
      <c r="E423" s="227" t="s">
        <v>21</v>
      </c>
      <c r="F423" s="228" t="s">
        <v>621</v>
      </c>
      <c r="G423" s="225"/>
      <c r="H423" s="229">
        <v>4</v>
      </c>
      <c r="I423" s="230"/>
      <c r="J423" s="225"/>
      <c r="K423" s="225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138</v>
      </c>
      <c r="AU423" s="235" t="s">
        <v>82</v>
      </c>
      <c r="AV423" s="13" t="s">
        <v>82</v>
      </c>
      <c r="AW423" s="13" t="s">
        <v>34</v>
      </c>
      <c r="AX423" s="13" t="s">
        <v>73</v>
      </c>
      <c r="AY423" s="235" t="s">
        <v>128</v>
      </c>
    </row>
    <row r="424" s="14" customFormat="1">
      <c r="A424" s="14"/>
      <c r="B424" s="236"/>
      <c r="C424" s="237"/>
      <c r="D424" s="226" t="s">
        <v>138</v>
      </c>
      <c r="E424" s="238" t="s">
        <v>21</v>
      </c>
      <c r="F424" s="239" t="s">
        <v>146</v>
      </c>
      <c r="G424" s="237"/>
      <c r="H424" s="240">
        <v>4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138</v>
      </c>
      <c r="AU424" s="246" t="s">
        <v>82</v>
      </c>
      <c r="AV424" s="14" t="s">
        <v>85</v>
      </c>
      <c r="AW424" s="14" t="s">
        <v>34</v>
      </c>
      <c r="AX424" s="14" t="s">
        <v>78</v>
      </c>
      <c r="AY424" s="246" t="s">
        <v>128</v>
      </c>
    </row>
    <row r="425" s="2" customFormat="1" ht="34.8" customHeight="1">
      <c r="A425" s="40"/>
      <c r="B425" s="41"/>
      <c r="C425" s="259" t="s">
        <v>622</v>
      </c>
      <c r="D425" s="259" t="s">
        <v>266</v>
      </c>
      <c r="E425" s="260" t="s">
        <v>623</v>
      </c>
      <c r="F425" s="261" t="s">
        <v>624</v>
      </c>
      <c r="G425" s="262" t="s">
        <v>316</v>
      </c>
      <c r="H425" s="263">
        <v>1.01</v>
      </c>
      <c r="I425" s="264"/>
      <c r="J425" s="265">
        <f>ROUND(I425*H425,2)</f>
        <v>0</v>
      </c>
      <c r="K425" s="261" t="s">
        <v>21</v>
      </c>
      <c r="L425" s="266"/>
      <c r="M425" s="267" t="s">
        <v>21</v>
      </c>
      <c r="N425" s="268" t="s">
        <v>44</v>
      </c>
      <c r="O425" s="86"/>
      <c r="P425" s="215">
        <f>O425*H425</f>
        <v>0</v>
      </c>
      <c r="Q425" s="215">
        <v>0.0030999999999999999</v>
      </c>
      <c r="R425" s="215">
        <f>Q425*H425</f>
        <v>0.0031310000000000001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175</v>
      </c>
      <c r="AT425" s="217" t="s">
        <v>266</v>
      </c>
      <c r="AU425" s="217" t="s">
        <v>82</v>
      </c>
      <c r="AY425" s="19" t="s">
        <v>128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78</v>
      </c>
      <c r="BK425" s="218">
        <f>ROUND(I425*H425,2)</f>
        <v>0</v>
      </c>
      <c r="BL425" s="19" t="s">
        <v>85</v>
      </c>
      <c r="BM425" s="217" t="s">
        <v>625</v>
      </c>
    </row>
    <row r="426" s="13" customFormat="1">
      <c r="A426" s="13"/>
      <c r="B426" s="224"/>
      <c r="C426" s="225"/>
      <c r="D426" s="226" t="s">
        <v>138</v>
      </c>
      <c r="E426" s="227" t="s">
        <v>21</v>
      </c>
      <c r="F426" s="228" t="s">
        <v>626</v>
      </c>
      <c r="G426" s="225"/>
      <c r="H426" s="229">
        <v>1.01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138</v>
      </c>
      <c r="AU426" s="235" t="s">
        <v>82</v>
      </c>
      <c r="AV426" s="13" t="s">
        <v>82</v>
      </c>
      <c r="AW426" s="13" t="s">
        <v>34</v>
      </c>
      <c r="AX426" s="13" t="s">
        <v>78</v>
      </c>
      <c r="AY426" s="235" t="s">
        <v>128</v>
      </c>
    </row>
    <row r="427" s="2" customFormat="1" ht="14.4" customHeight="1">
      <c r="A427" s="40"/>
      <c r="B427" s="41"/>
      <c r="C427" s="259" t="s">
        <v>627</v>
      </c>
      <c r="D427" s="259" t="s">
        <v>266</v>
      </c>
      <c r="E427" s="260" t="s">
        <v>628</v>
      </c>
      <c r="F427" s="261" t="s">
        <v>629</v>
      </c>
      <c r="G427" s="262" t="s">
        <v>316</v>
      </c>
      <c r="H427" s="263">
        <v>2.02</v>
      </c>
      <c r="I427" s="264"/>
      <c r="J427" s="265">
        <f>ROUND(I427*H427,2)</f>
        <v>0</v>
      </c>
      <c r="K427" s="261" t="s">
        <v>21</v>
      </c>
      <c r="L427" s="266"/>
      <c r="M427" s="267" t="s">
        <v>21</v>
      </c>
      <c r="N427" s="268" t="s">
        <v>44</v>
      </c>
      <c r="O427" s="86"/>
      <c r="P427" s="215">
        <f>O427*H427</f>
        <v>0</v>
      </c>
      <c r="Q427" s="215">
        <v>0.0040000000000000001</v>
      </c>
      <c r="R427" s="215">
        <f>Q427*H427</f>
        <v>0.0080800000000000004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175</v>
      </c>
      <c r="AT427" s="217" t="s">
        <v>266</v>
      </c>
      <c r="AU427" s="217" t="s">
        <v>82</v>
      </c>
      <c r="AY427" s="19" t="s">
        <v>128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78</v>
      </c>
      <c r="BK427" s="218">
        <f>ROUND(I427*H427,2)</f>
        <v>0</v>
      </c>
      <c r="BL427" s="19" t="s">
        <v>85</v>
      </c>
      <c r="BM427" s="217" t="s">
        <v>630</v>
      </c>
    </row>
    <row r="428" s="13" customFormat="1">
      <c r="A428" s="13"/>
      <c r="B428" s="224"/>
      <c r="C428" s="225"/>
      <c r="D428" s="226" t="s">
        <v>138</v>
      </c>
      <c r="E428" s="227" t="s">
        <v>21</v>
      </c>
      <c r="F428" s="228" t="s">
        <v>631</v>
      </c>
      <c r="G428" s="225"/>
      <c r="H428" s="229">
        <v>2.02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138</v>
      </c>
      <c r="AU428" s="235" t="s">
        <v>82</v>
      </c>
      <c r="AV428" s="13" t="s">
        <v>82</v>
      </c>
      <c r="AW428" s="13" t="s">
        <v>34</v>
      </c>
      <c r="AX428" s="13" t="s">
        <v>78</v>
      </c>
      <c r="AY428" s="235" t="s">
        <v>128</v>
      </c>
    </row>
    <row r="429" s="2" customFormat="1" ht="14.4" customHeight="1">
      <c r="A429" s="40"/>
      <c r="B429" s="41"/>
      <c r="C429" s="259" t="s">
        <v>632</v>
      </c>
      <c r="D429" s="259" t="s">
        <v>266</v>
      </c>
      <c r="E429" s="260" t="s">
        <v>633</v>
      </c>
      <c r="F429" s="261" t="s">
        <v>634</v>
      </c>
      <c r="G429" s="262" t="s">
        <v>316</v>
      </c>
      <c r="H429" s="263">
        <v>1.01</v>
      </c>
      <c r="I429" s="264"/>
      <c r="J429" s="265">
        <f>ROUND(I429*H429,2)</f>
        <v>0</v>
      </c>
      <c r="K429" s="261" t="s">
        <v>134</v>
      </c>
      <c r="L429" s="266"/>
      <c r="M429" s="267" t="s">
        <v>21</v>
      </c>
      <c r="N429" s="268" t="s">
        <v>44</v>
      </c>
      <c r="O429" s="86"/>
      <c r="P429" s="215">
        <f>O429*H429</f>
        <v>0</v>
      </c>
      <c r="Q429" s="215">
        <v>0.0050000000000000001</v>
      </c>
      <c r="R429" s="215">
        <f>Q429*H429</f>
        <v>0.0050499999999999998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175</v>
      </c>
      <c r="AT429" s="217" t="s">
        <v>266</v>
      </c>
      <c r="AU429" s="217" t="s">
        <v>82</v>
      </c>
      <c r="AY429" s="19" t="s">
        <v>128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78</v>
      </c>
      <c r="BK429" s="218">
        <f>ROUND(I429*H429,2)</f>
        <v>0</v>
      </c>
      <c r="BL429" s="19" t="s">
        <v>85</v>
      </c>
      <c r="BM429" s="217" t="s">
        <v>635</v>
      </c>
    </row>
    <row r="430" s="13" customFormat="1">
      <c r="A430" s="13"/>
      <c r="B430" s="224"/>
      <c r="C430" s="225"/>
      <c r="D430" s="226" t="s">
        <v>138</v>
      </c>
      <c r="E430" s="227" t="s">
        <v>21</v>
      </c>
      <c r="F430" s="228" t="s">
        <v>626</v>
      </c>
      <c r="G430" s="225"/>
      <c r="H430" s="229">
        <v>1.01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138</v>
      </c>
      <c r="AU430" s="235" t="s">
        <v>82</v>
      </c>
      <c r="AV430" s="13" t="s">
        <v>82</v>
      </c>
      <c r="AW430" s="13" t="s">
        <v>34</v>
      </c>
      <c r="AX430" s="13" t="s">
        <v>78</v>
      </c>
      <c r="AY430" s="235" t="s">
        <v>128</v>
      </c>
    </row>
    <row r="431" s="2" customFormat="1" ht="14.4" customHeight="1">
      <c r="A431" s="40"/>
      <c r="B431" s="41"/>
      <c r="C431" s="206" t="s">
        <v>636</v>
      </c>
      <c r="D431" s="206" t="s">
        <v>130</v>
      </c>
      <c r="E431" s="207" t="s">
        <v>637</v>
      </c>
      <c r="F431" s="208" t="s">
        <v>638</v>
      </c>
      <c r="G431" s="209" t="s">
        <v>316</v>
      </c>
      <c r="H431" s="210">
        <v>4</v>
      </c>
      <c r="I431" s="211"/>
      <c r="J431" s="212">
        <f>ROUND(I431*H431,2)</f>
        <v>0</v>
      </c>
      <c r="K431" s="208" t="s">
        <v>134</v>
      </c>
      <c r="L431" s="46"/>
      <c r="M431" s="213" t="s">
        <v>21</v>
      </c>
      <c r="N431" s="214" t="s">
        <v>44</v>
      </c>
      <c r="O431" s="86"/>
      <c r="P431" s="215">
        <f>O431*H431</f>
        <v>0</v>
      </c>
      <c r="Q431" s="215">
        <v>0.11241</v>
      </c>
      <c r="R431" s="215">
        <f>Q431*H431</f>
        <v>0.44963999999999998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85</v>
      </c>
      <c r="AT431" s="217" t="s">
        <v>130</v>
      </c>
      <c r="AU431" s="217" t="s">
        <v>82</v>
      </c>
      <c r="AY431" s="19" t="s">
        <v>128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78</v>
      </c>
      <c r="BK431" s="218">
        <f>ROUND(I431*H431,2)</f>
        <v>0</v>
      </c>
      <c r="BL431" s="19" t="s">
        <v>85</v>
      </c>
      <c r="BM431" s="217" t="s">
        <v>639</v>
      </c>
    </row>
    <row r="432" s="2" customFormat="1">
      <c r="A432" s="40"/>
      <c r="B432" s="41"/>
      <c r="C432" s="42"/>
      <c r="D432" s="219" t="s">
        <v>136</v>
      </c>
      <c r="E432" s="42"/>
      <c r="F432" s="220" t="s">
        <v>640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136</v>
      </c>
      <c r="AU432" s="19" t="s">
        <v>82</v>
      </c>
    </row>
    <row r="433" s="2" customFormat="1">
      <c r="A433" s="40"/>
      <c r="B433" s="41"/>
      <c r="C433" s="42"/>
      <c r="D433" s="226" t="s">
        <v>198</v>
      </c>
      <c r="E433" s="42"/>
      <c r="F433" s="247" t="s">
        <v>641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198</v>
      </c>
      <c r="AU433" s="19" t="s">
        <v>82</v>
      </c>
    </row>
    <row r="434" s="13" customFormat="1">
      <c r="A434" s="13"/>
      <c r="B434" s="224"/>
      <c r="C434" s="225"/>
      <c r="D434" s="226" t="s">
        <v>138</v>
      </c>
      <c r="E434" s="227" t="s">
        <v>21</v>
      </c>
      <c r="F434" s="228" t="s">
        <v>85</v>
      </c>
      <c r="G434" s="225"/>
      <c r="H434" s="229">
        <v>4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138</v>
      </c>
      <c r="AU434" s="235" t="s">
        <v>82</v>
      </c>
      <c r="AV434" s="13" t="s">
        <v>82</v>
      </c>
      <c r="AW434" s="13" t="s">
        <v>34</v>
      </c>
      <c r="AX434" s="13" t="s">
        <v>78</v>
      </c>
      <c r="AY434" s="235" t="s">
        <v>128</v>
      </c>
    </row>
    <row r="435" s="2" customFormat="1" ht="14.4" customHeight="1">
      <c r="A435" s="40"/>
      <c r="B435" s="41"/>
      <c r="C435" s="259" t="s">
        <v>642</v>
      </c>
      <c r="D435" s="259" t="s">
        <v>266</v>
      </c>
      <c r="E435" s="260" t="s">
        <v>643</v>
      </c>
      <c r="F435" s="261" t="s">
        <v>644</v>
      </c>
      <c r="G435" s="262" t="s">
        <v>316</v>
      </c>
      <c r="H435" s="263">
        <v>4.04</v>
      </c>
      <c r="I435" s="264"/>
      <c r="J435" s="265">
        <f>ROUND(I435*H435,2)</f>
        <v>0</v>
      </c>
      <c r="K435" s="261" t="s">
        <v>21</v>
      </c>
      <c r="L435" s="266"/>
      <c r="M435" s="267" t="s">
        <v>21</v>
      </c>
      <c r="N435" s="268" t="s">
        <v>44</v>
      </c>
      <c r="O435" s="86"/>
      <c r="P435" s="215">
        <f>O435*H435</f>
        <v>0</v>
      </c>
      <c r="Q435" s="215">
        <v>0.035000000000000003</v>
      </c>
      <c r="R435" s="215">
        <f>Q435*H435</f>
        <v>0.14140000000000003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175</v>
      </c>
      <c r="AT435" s="217" t="s">
        <v>266</v>
      </c>
      <c r="AU435" s="217" t="s">
        <v>82</v>
      </c>
      <c r="AY435" s="19" t="s">
        <v>128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78</v>
      </c>
      <c r="BK435" s="218">
        <f>ROUND(I435*H435,2)</f>
        <v>0</v>
      </c>
      <c r="BL435" s="19" t="s">
        <v>85</v>
      </c>
      <c r="BM435" s="217" t="s">
        <v>645</v>
      </c>
    </row>
    <row r="436" s="13" customFormat="1">
      <c r="A436" s="13"/>
      <c r="B436" s="224"/>
      <c r="C436" s="225"/>
      <c r="D436" s="226" t="s">
        <v>138</v>
      </c>
      <c r="E436" s="227" t="s">
        <v>21</v>
      </c>
      <c r="F436" s="228" t="s">
        <v>646</v>
      </c>
      <c r="G436" s="225"/>
      <c r="H436" s="229">
        <v>4.04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138</v>
      </c>
      <c r="AU436" s="235" t="s">
        <v>82</v>
      </c>
      <c r="AV436" s="13" t="s">
        <v>82</v>
      </c>
      <c r="AW436" s="13" t="s">
        <v>34</v>
      </c>
      <c r="AX436" s="13" t="s">
        <v>73</v>
      </c>
      <c r="AY436" s="235" t="s">
        <v>128</v>
      </c>
    </row>
    <row r="437" s="14" customFormat="1">
      <c r="A437" s="14"/>
      <c r="B437" s="236"/>
      <c r="C437" s="237"/>
      <c r="D437" s="226" t="s">
        <v>138</v>
      </c>
      <c r="E437" s="238" t="s">
        <v>21</v>
      </c>
      <c r="F437" s="239" t="s">
        <v>146</v>
      </c>
      <c r="G437" s="237"/>
      <c r="H437" s="240">
        <v>4.04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138</v>
      </c>
      <c r="AU437" s="246" t="s">
        <v>82</v>
      </c>
      <c r="AV437" s="14" t="s">
        <v>85</v>
      </c>
      <c r="AW437" s="14" t="s">
        <v>34</v>
      </c>
      <c r="AX437" s="14" t="s">
        <v>78</v>
      </c>
      <c r="AY437" s="246" t="s">
        <v>128</v>
      </c>
    </row>
    <row r="438" s="2" customFormat="1" ht="14.4" customHeight="1">
      <c r="A438" s="40"/>
      <c r="B438" s="41"/>
      <c r="C438" s="206" t="s">
        <v>647</v>
      </c>
      <c r="D438" s="206" t="s">
        <v>130</v>
      </c>
      <c r="E438" s="207" t="s">
        <v>648</v>
      </c>
      <c r="F438" s="208" t="s">
        <v>649</v>
      </c>
      <c r="G438" s="209" t="s">
        <v>294</v>
      </c>
      <c r="H438" s="210">
        <v>1055</v>
      </c>
      <c r="I438" s="211"/>
      <c r="J438" s="212">
        <f>ROUND(I438*H438,2)</f>
        <v>0</v>
      </c>
      <c r="K438" s="208" t="s">
        <v>134</v>
      </c>
      <c r="L438" s="46"/>
      <c r="M438" s="213" t="s">
        <v>21</v>
      </c>
      <c r="N438" s="214" t="s">
        <v>44</v>
      </c>
      <c r="O438" s="86"/>
      <c r="P438" s="215">
        <f>O438*H438</f>
        <v>0</v>
      </c>
      <c r="Q438" s="215">
        <v>0.00033</v>
      </c>
      <c r="R438" s="215">
        <f>Q438*H438</f>
        <v>0.34815000000000002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85</v>
      </c>
      <c r="AT438" s="217" t="s">
        <v>130</v>
      </c>
      <c r="AU438" s="217" t="s">
        <v>82</v>
      </c>
      <c r="AY438" s="19" t="s">
        <v>128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78</v>
      </c>
      <c r="BK438" s="218">
        <f>ROUND(I438*H438,2)</f>
        <v>0</v>
      </c>
      <c r="BL438" s="19" t="s">
        <v>85</v>
      </c>
      <c r="BM438" s="217" t="s">
        <v>650</v>
      </c>
    </row>
    <row r="439" s="2" customFormat="1">
      <c r="A439" s="40"/>
      <c r="B439" s="41"/>
      <c r="C439" s="42"/>
      <c r="D439" s="219" t="s">
        <v>136</v>
      </c>
      <c r="E439" s="42"/>
      <c r="F439" s="220" t="s">
        <v>651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136</v>
      </c>
      <c r="AU439" s="19" t="s">
        <v>82</v>
      </c>
    </row>
    <row r="440" s="13" customFormat="1">
      <c r="A440" s="13"/>
      <c r="B440" s="224"/>
      <c r="C440" s="225"/>
      <c r="D440" s="226" t="s">
        <v>138</v>
      </c>
      <c r="E440" s="227" t="s">
        <v>21</v>
      </c>
      <c r="F440" s="228" t="s">
        <v>652</v>
      </c>
      <c r="G440" s="225"/>
      <c r="H440" s="229">
        <v>1055</v>
      </c>
      <c r="I440" s="230"/>
      <c r="J440" s="225"/>
      <c r="K440" s="225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138</v>
      </c>
      <c r="AU440" s="235" t="s">
        <v>82</v>
      </c>
      <c r="AV440" s="13" t="s">
        <v>82</v>
      </c>
      <c r="AW440" s="13" t="s">
        <v>34</v>
      </c>
      <c r="AX440" s="13" t="s">
        <v>73</v>
      </c>
      <c r="AY440" s="235" t="s">
        <v>128</v>
      </c>
    </row>
    <row r="441" s="14" customFormat="1">
      <c r="A441" s="14"/>
      <c r="B441" s="236"/>
      <c r="C441" s="237"/>
      <c r="D441" s="226" t="s">
        <v>138</v>
      </c>
      <c r="E441" s="238" t="s">
        <v>21</v>
      </c>
      <c r="F441" s="239" t="s">
        <v>146</v>
      </c>
      <c r="G441" s="237"/>
      <c r="H441" s="240">
        <v>1055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138</v>
      </c>
      <c r="AU441" s="246" t="s">
        <v>82</v>
      </c>
      <c r="AV441" s="14" t="s">
        <v>85</v>
      </c>
      <c r="AW441" s="14" t="s">
        <v>34</v>
      </c>
      <c r="AX441" s="14" t="s">
        <v>78</v>
      </c>
      <c r="AY441" s="246" t="s">
        <v>128</v>
      </c>
    </row>
    <row r="442" s="2" customFormat="1" ht="19.8" customHeight="1">
      <c r="A442" s="40"/>
      <c r="B442" s="41"/>
      <c r="C442" s="206" t="s">
        <v>653</v>
      </c>
      <c r="D442" s="206" t="s">
        <v>130</v>
      </c>
      <c r="E442" s="207" t="s">
        <v>654</v>
      </c>
      <c r="F442" s="208" t="s">
        <v>655</v>
      </c>
      <c r="G442" s="209" t="s">
        <v>294</v>
      </c>
      <c r="H442" s="210">
        <v>42</v>
      </c>
      <c r="I442" s="211"/>
      <c r="J442" s="212">
        <f>ROUND(I442*H442,2)</f>
        <v>0</v>
      </c>
      <c r="K442" s="208" t="s">
        <v>134</v>
      </c>
      <c r="L442" s="46"/>
      <c r="M442" s="213" t="s">
        <v>21</v>
      </c>
      <c r="N442" s="214" t="s">
        <v>44</v>
      </c>
      <c r="O442" s="86"/>
      <c r="P442" s="215">
        <f>O442*H442</f>
        <v>0</v>
      </c>
      <c r="Q442" s="215">
        <v>0.00038000000000000002</v>
      </c>
      <c r="R442" s="215">
        <f>Q442*H442</f>
        <v>0.015960000000000002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85</v>
      </c>
      <c r="AT442" s="217" t="s">
        <v>130</v>
      </c>
      <c r="AU442" s="217" t="s">
        <v>82</v>
      </c>
      <c r="AY442" s="19" t="s">
        <v>128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78</v>
      </c>
      <c r="BK442" s="218">
        <f>ROUND(I442*H442,2)</f>
        <v>0</v>
      </c>
      <c r="BL442" s="19" t="s">
        <v>85</v>
      </c>
      <c r="BM442" s="217" t="s">
        <v>656</v>
      </c>
    </row>
    <row r="443" s="2" customFormat="1">
      <c r="A443" s="40"/>
      <c r="B443" s="41"/>
      <c r="C443" s="42"/>
      <c r="D443" s="219" t="s">
        <v>136</v>
      </c>
      <c r="E443" s="42"/>
      <c r="F443" s="220" t="s">
        <v>657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136</v>
      </c>
      <c r="AU443" s="19" t="s">
        <v>82</v>
      </c>
    </row>
    <row r="444" s="13" customFormat="1">
      <c r="A444" s="13"/>
      <c r="B444" s="224"/>
      <c r="C444" s="225"/>
      <c r="D444" s="226" t="s">
        <v>138</v>
      </c>
      <c r="E444" s="227" t="s">
        <v>21</v>
      </c>
      <c r="F444" s="228" t="s">
        <v>658</v>
      </c>
      <c r="G444" s="225"/>
      <c r="H444" s="229">
        <v>42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138</v>
      </c>
      <c r="AU444" s="235" t="s">
        <v>82</v>
      </c>
      <c r="AV444" s="13" t="s">
        <v>82</v>
      </c>
      <c r="AW444" s="13" t="s">
        <v>34</v>
      </c>
      <c r="AX444" s="13" t="s">
        <v>73</v>
      </c>
      <c r="AY444" s="235" t="s">
        <v>128</v>
      </c>
    </row>
    <row r="445" s="14" customFormat="1">
      <c r="A445" s="14"/>
      <c r="B445" s="236"/>
      <c r="C445" s="237"/>
      <c r="D445" s="226" t="s">
        <v>138</v>
      </c>
      <c r="E445" s="238" t="s">
        <v>21</v>
      </c>
      <c r="F445" s="239" t="s">
        <v>146</v>
      </c>
      <c r="G445" s="237"/>
      <c r="H445" s="240">
        <v>42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138</v>
      </c>
      <c r="AU445" s="246" t="s">
        <v>82</v>
      </c>
      <c r="AV445" s="14" t="s">
        <v>85</v>
      </c>
      <c r="AW445" s="14" t="s">
        <v>34</v>
      </c>
      <c r="AX445" s="14" t="s">
        <v>78</v>
      </c>
      <c r="AY445" s="246" t="s">
        <v>128</v>
      </c>
    </row>
    <row r="446" s="2" customFormat="1" ht="14.4" customHeight="1">
      <c r="A446" s="40"/>
      <c r="B446" s="41"/>
      <c r="C446" s="206" t="s">
        <v>659</v>
      </c>
      <c r="D446" s="206" t="s">
        <v>130</v>
      </c>
      <c r="E446" s="207" t="s">
        <v>660</v>
      </c>
      <c r="F446" s="208" t="s">
        <v>661</v>
      </c>
      <c r="G446" s="209" t="s">
        <v>294</v>
      </c>
      <c r="H446" s="210">
        <v>1000</v>
      </c>
      <c r="I446" s="211"/>
      <c r="J446" s="212">
        <f>ROUND(I446*H446,2)</f>
        <v>0</v>
      </c>
      <c r="K446" s="208" t="s">
        <v>21</v>
      </c>
      <c r="L446" s="46"/>
      <c r="M446" s="213" t="s">
        <v>21</v>
      </c>
      <c r="N446" s="214" t="s">
        <v>44</v>
      </c>
      <c r="O446" s="86"/>
      <c r="P446" s="215">
        <f>O446*H446</f>
        <v>0</v>
      </c>
      <c r="Q446" s="215">
        <v>0.017000000000000001</v>
      </c>
      <c r="R446" s="215">
        <f>Q446*H446</f>
        <v>17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85</v>
      </c>
      <c r="AT446" s="217" t="s">
        <v>130</v>
      </c>
      <c r="AU446" s="217" t="s">
        <v>82</v>
      </c>
      <c r="AY446" s="19" t="s">
        <v>128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78</v>
      </c>
      <c r="BK446" s="218">
        <f>ROUND(I446*H446,2)</f>
        <v>0</v>
      </c>
      <c r="BL446" s="19" t="s">
        <v>85</v>
      </c>
      <c r="BM446" s="217" t="s">
        <v>662</v>
      </c>
    </row>
    <row r="447" s="2" customFormat="1">
      <c r="A447" s="40"/>
      <c r="B447" s="41"/>
      <c r="C447" s="42"/>
      <c r="D447" s="226" t="s">
        <v>198</v>
      </c>
      <c r="E447" s="42"/>
      <c r="F447" s="247" t="s">
        <v>663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198</v>
      </c>
      <c r="AU447" s="19" t="s">
        <v>82</v>
      </c>
    </row>
    <row r="448" s="13" customFormat="1">
      <c r="A448" s="13"/>
      <c r="B448" s="224"/>
      <c r="C448" s="225"/>
      <c r="D448" s="226" t="s">
        <v>138</v>
      </c>
      <c r="E448" s="227" t="s">
        <v>21</v>
      </c>
      <c r="F448" s="228" t="s">
        <v>664</v>
      </c>
      <c r="G448" s="225"/>
      <c r="H448" s="229">
        <v>1000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138</v>
      </c>
      <c r="AU448" s="235" t="s">
        <v>82</v>
      </c>
      <c r="AV448" s="13" t="s">
        <v>82</v>
      </c>
      <c r="AW448" s="13" t="s">
        <v>34</v>
      </c>
      <c r="AX448" s="13" t="s">
        <v>73</v>
      </c>
      <c r="AY448" s="235" t="s">
        <v>128</v>
      </c>
    </row>
    <row r="449" s="14" customFormat="1">
      <c r="A449" s="14"/>
      <c r="B449" s="236"/>
      <c r="C449" s="237"/>
      <c r="D449" s="226" t="s">
        <v>138</v>
      </c>
      <c r="E449" s="238" t="s">
        <v>21</v>
      </c>
      <c r="F449" s="239" t="s">
        <v>146</v>
      </c>
      <c r="G449" s="237"/>
      <c r="H449" s="240">
        <v>1000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138</v>
      </c>
      <c r="AU449" s="246" t="s">
        <v>82</v>
      </c>
      <c r="AV449" s="14" t="s">
        <v>85</v>
      </c>
      <c r="AW449" s="14" t="s">
        <v>34</v>
      </c>
      <c r="AX449" s="14" t="s">
        <v>78</v>
      </c>
      <c r="AY449" s="246" t="s">
        <v>128</v>
      </c>
    </row>
    <row r="450" s="2" customFormat="1" ht="19.8" customHeight="1">
      <c r="A450" s="40"/>
      <c r="B450" s="41"/>
      <c r="C450" s="206" t="s">
        <v>665</v>
      </c>
      <c r="D450" s="206" t="s">
        <v>130</v>
      </c>
      <c r="E450" s="207" t="s">
        <v>666</v>
      </c>
      <c r="F450" s="208" t="s">
        <v>667</v>
      </c>
      <c r="G450" s="209" t="s">
        <v>133</v>
      </c>
      <c r="H450" s="210">
        <v>152.44</v>
      </c>
      <c r="I450" s="211"/>
      <c r="J450" s="212">
        <f>ROUND(I450*H450,2)</f>
        <v>0</v>
      </c>
      <c r="K450" s="208" t="s">
        <v>21</v>
      </c>
      <c r="L450" s="46"/>
      <c r="M450" s="213" t="s">
        <v>21</v>
      </c>
      <c r="N450" s="214" t="s">
        <v>44</v>
      </c>
      <c r="O450" s="86"/>
      <c r="P450" s="215">
        <f>O450*H450</f>
        <v>0</v>
      </c>
      <c r="Q450" s="215">
        <v>0.00198</v>
      </c>
      <c r="R450" s="215">
        <f>Q450*H450</f>
        <v>0.30183119999999997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85</v>
      </c>
      <c r="AT450" s="217" t="s">
        <v>130</v>
      </c>
      <c r="AU450" s="217" t="s">
        <v>82</v>
      </c>
      <c r="AY450" s="19" t="s">
        <v>128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78</v>
      </c>
      <c r="BK450" s="218">
        <f>ROUND(I450*H450,2)</f>
        <v>0</v>
      </c>
      <c r="BL450" s="19" t="s">
        <v>85</v>
      </c>
      <c r="BM450" s="217" t="s">
        <v>668</v>
      </c>
    </row>
    <row r="451" s="13" customFormat="1">
      <c r="A451" s="13"/>
      <c r="B451" s="224"/>
      <c r="C451" s="225"/>
      <c r="D451" s="226" t="s">
        <v>138</v>
      </c>
      <c r="E451" s="227" t="s">
        <v>21</v>
      </c>
      <c r="F451" s="228" t="s">
        <v>669</v>
      </c>
      <c r="G451" s="225"/>
      <c r="H451" s="229">
        <v>152.44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138</v>
      </c>
      <c r="AU451" s="235" t="s">
        <v>82</v>
      </c>
      <c r="AV451" s="13" t="s">
        <v>82</v>
      </c>
      <c r="AW451" s="13" t="s">
        <v>34</v>
      </c>
      <c r="AX451" s="13" t="s">
        <v>73</v>
      </c>
      <c r="AY451" s="235" t="s">
        <v>128</v>
      </c>
    </row>
    <row r="452" s="14" customFormat="1">
      <c r="A452" s="14"/>
      <c r="B452" s="236"/>
      <c r="C452" s="237"/>
      <c r="D452" s="226" t="s">
        <v>138</v>
      </c>
      <c r="E452" s="238" t="s">
        <v>21</v>
      </c>
      <c r="F452" s="239" t="s">
        <v>146</v>
      </c>
      <c r="G452" s="237"/>
      <c r="H452" s="240">
        <v>152.44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138</v>
      </c>
      <c r="AU452" s="246" t="s">
        <v>82</v>
      </c>
      <c r="AV452" s="14" t="s">
        <v>85</v>
      </c>
      <c r="AW452" s="14" t="s">
        <v>34</v>
      </c>
      <c r="AX452" s="14" t="s">
        <v>78</v>
      </c>
      <c r="AY452" s="246" t="s">
        <v>128</v>
      </c>
    </row>
    <row r="453" s="2" customFormat="1" ht="22.2" customHeight="1">
      <c r="A453" s="40"/>
      <c r="B453" s="41"/>
      <c r="C453" s="206" t="s">
        <v>670</v>
      </c>
      <c r="D453" s="206" t="s">
        <v>130</v>
      </c>
      <c r="E453" s="207" t="s">
        <v>671</v>
      </c>
      <c r="F453" s="208" t="s">
        <v>672</v>
      </c>
      <c r="G453" s="209" t="s">
        <v>133</v>
      </c>
      <c r="H453" s="210">
        <v>1052.3</v>
      </c>
      <c r="I453" s="211"/>
      <c r="J453" s="212">
        <f>ROUND(I453*H453,2)</f>
        <v>0</v>
      </c>
      <c r="K453" s="208" t="s">
        <v>21</v>
      </c>
      <c r="L453" s="46"/>
      <c r="M453" s="213" t="s">
        <v>21</v>
      </c>
      <c r="N453" s="214" t="s">
        <v>44</v>
      </c>
      <c r="O453" s="86"/>
      <c r="P453" s="215">
        <f>O453*H453</f>
        <v>0</v>
      </c>
      <c r="Q453" s="215">
        <v>0.00036000000000000002</v>
      </c>
      <c r="R453" s="215">
        <f>Q453*H453</f>
        <v>0.378828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85</v>
      </c>
      <c r="AT453" s="217" t="s">
        <v>130</v>
      </c>
      <c r="AU453" s="217" t="s">
        <v>82</v>
      </c>
      <c r="AY453" s="19" t="s">
        <v>128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78</v>
      </c>
      <c r="BK453" s="218">
        <f>ROUND(I453*H453,2)</f>
        <v>0</v>
      </c>
      <c r="BL453" s="19" t="s">
        <v>85</v>
      </c>
      <c r="BM453" s="217" t="s">
        <v>673</v>
      </c>
    </row>
    <row r="454" s="13" customFormat="1">
      <c r="A454" s="13"/>
      <c r="B454" s="224"/>
      <c r="C454" s="225"/>
      <c r="D454" s="226" t="s">
        <v>138</v>
      </c>
      <c r="E454" s="227" t="s">
        <v>21</v>
      </c>
      <c r="F454" s="228" t="s">
        <v>674</v>
      </c>
      <c r="G454" s="225"/>
      <c r="H454" s="229">
        <v>1052.279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138</v>
      </c>
      <c r="AU454" s="235" t="s">
        <v>82</v>
      </c>
      <c r="AV454" s="13" t="s">
        <v>82</v>
      </c>
      <c r="AW454" s="13" t="s">
        <v>34</v>
      </c>
      <c r="AX454" s="13" t="s">
        <v>73</v>
      </c>
      <c r="AY454" s="235" t="s">
        <v>128</v>
      </c>
    </row>
    <row r="455" s="14" customFormat="1">
      <c r="A455" s="14"/>
      <c r="B455" s="236"/>
      <c r="C455" s="237"/>
      <c r="D455" s="226" t="s">
        <v>138</v>
      </c>
      <c r="E455" s="238" t="s">
        <v>21</v>
      </c>
      <c r="F455" s="239" t="s">
        <v>146</v>
      </c>
      <c r="G455" s="237"/>
      <c r="H455" s="240">
        <v>1052.279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138</v>
      </c>
      <c r="AU455" s="246" t="s">
        <v>82</v>
      </c>
      <c r="AV455" s="14" t="s">
        <v>85</v>
      </c>
      <c r="AW455" s="14" t="s">
        <v>34</v>
      </c>
      <c r="AX455" s="14" t="s">
        <v>73</v>
      </c>
      <c r="AY455" s="246" t="s">
        <v>128</v>
      </c>
    </row>
    <row r="456" s="13" customFormat="1">
      <c r="A456" s="13"/>
      <c r="B456" s="224"/>
      <c r="C456" s="225"/>
      <c r="D456" s="226" t="s">
        <v>138</v>
      </c>
      <c r="E456" s="227" t="s">
        <v>21</v>
      </c>
      <c r="F456" s="228" t="s">
        <v>675</v>
      </c>
      <c r="G456" s="225"/>
      <c r="H456" s="229">
        <v>1052.3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138</v>
      </c>
      <c r="AU456" s="235" t="s">
        <v>82</v>
      </c>
      <c r="AV456" s="13" t="s">
        <v>82</v>
      </c>
      <c r="AW456" s="13" t="s">
        <v>34</v>
      </c>
      <c r="AX456" s="13" t="s">
        <v>78</v>
      </c>
      <c r="AY456" s="235" t="s">
        <v>128</v>
      </c>
    </row>
    <row r="457" s="2" customFormat="1" ht="22.2" customHeight="1">
      <c r="A457" s="40"/>
      <c r="B457" s="41"/>
      <c r="C457" s="206" t="s">
        <v>676</v>
      </c>
      <c r="D457" s="206" t="s">
        <v>130</v>
      </c>
      <c r="E457" s="207" t="s">
        <v>677</v>
      </c>
      <c r="F457" s="208" t="s">
        <v>678</v>
      </c>
      <c r="G457" s="209" t="s">
        <v>294</v>
      </c>
      <c r="H457" s="210">
        <v>75.900000000000006</v>
      </c>
      <c r="I457" s="211"/>
      <c r="J457" s="212">
        <f>ROUND(I457*H457,2)</f>
        <v>0</v>
      </c>
      <c r="K457" s="208" t="s">
        <v>21</v>
      </c>
      <c r="L457" s="46"/>
      <c r="M457" s="213" t="s">
        <v>21</v>
      </c>
      <c r="N457" s="214" t="s">
        <v>44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85</v>
      </c>
      <c r="AT457" s="217" t="s">
        <v>130</v>
      </c>
      <c r="AU457" s="217" t="s">
        <v>82</v>
      </c>
      <c r="AY457" s="19" t="s">
        <v>128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78</v>
      </c>
      <c r="BK457" s="218">
        <f>ROUND(I457*H457,2)</f>
        <v>0</v>
      </c>
      <c r="BL457" s="19" t="s">
        <v>85</v>
      </c>
      <c r="BM457" s="217" t="s">
        <v>679</v>
      </c>
    </row>
    <row r="458" s="2" customFormat="1">
      <c r="A458" s="40"/>
      <c r="B458" s="41"/>
      <c r="C458" s="42"/>
      <c r="D458" s="226" t="s">
        <v>198</v>
      </c>
      <c r="E458" s="42"/>
      <c r="F458" s="247" t="s">
        <v>680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198</v>
      </c>
      <c r="AU458" s="19" t="s">
        <v>82</v>
      </c>
    </row>
    <row r="459" s="13" customFormat="1">
      <c r="A459" s="13"/>
      <c r="B459" s="224"/>
      <c r="C459" s="225"/>
      <c r="D459" s="226" t="s">
        <v>138</v>
      </c>
      <c r="E459" s="227" t="s">
        <v>21</v>
      </c>
      <c r="F459" s="228" t="s">
        <v>681</v>
      </c>
      <c r="G459" s="225"/>
      <c r="H459" s="229">
        <v>75.900000000000006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138</v>
      </c>
      <c r="AU459" s="235" t="s">
        <v>82</v>
      </c>
      <c r="AV459" s="13" t="s">
        <v>82</v>
      </c>
      <c r="AW459" s="13" t="s">
        <v>34</v>
      </c>
      <c r="AX459" s="13" t="s">
        <v>73</v>
      </c>
      <c r="AY459" s="235" t="s">
        <v>128</v>
      </c>
    </row>
    <row r="460" s="14" customFormat="1">
      <c r="A460" s="14"/>
      <c r="B460" s="236"/>
      <c r="C460" s="237"/>
      <c r="D460" s="226" t="s">
        <v>138</v>
      </c>
      <c r="E460" s="238" t="s">
        <v>21</v>
      </c>
      <c r="F460" s="239" t="s">
        <v>146</v>
      </c>
      <c r="G460" s="237"/>
      <c r="H460" s="240">
        <v>75.900000000000006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138</v>
      </c>
      <c r="AU460" s="246" t="s">
        <v>82</v>
      </c>
      <c r="AV460" s="14" t="s">
        <v>85</v>
      </c>
      <c r="AW460" s="14" t="s">
        <v>34</v>
      </c>
      <c r="AX460" s="14" t="s">
        <v>78</v>
      </c>
      <c r="AY460" s="246" t="s">
        <v>128</v>
      </c>
    </row>
    <row r="461" s="2" customFormat="1" ht="22.2" customHeight="1">
      <c r="A461" s="40"/>
      <c r="B461" s="41"/>
      <c r="C461" s="206" t="s">
        <v>682</v>
      </c>
      <c r="D461" s="206" t="s">
        <v>130</v>
      </c>
      <c r="E461" s="207" t="s">
        <v>683</v>
      </c>
      <c r="F461" s="208" t="s">
        <v>684</v>
      </c>
      <c r="G461" s="209" t="s">
        <v>294</v>
      </c>
      <c r="H461" s="210">
        <v>44</v>
      </c>
      <c r="I461" s="211"/>
      <c r="J461" s="212">
        <f>ROUND(I461*H461,2)</f>
        <v>0</v>
      </c>
      <c r="K461" s="208" t="s">
        <v>21</v>
      </c>
      <c r="L461" s="46"/>
      <c r="M461" s="213" t="s">
        <v>21</v>
      </c>
      <c r="N461" s="214" t="s">
        <v>44</v>
      </c>
      <c r="O461" s="86"/>
      <c r="P461" s="215">
        <f>O461*H461</f>
        <v>0</v>
      </c>
      <c r="Q461" s="215">
        <v>0</v>
      </c>
      <c r="R461" s="215">
        <f>Q461*H461</f>
        <v>0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85</v>
      </c>
      <c r="AT461" s="217" t="s">
        <v>130</v>
      </c>
      <c r="AU461" s="217" t="s">
        <v>82</v>
      </c>
      <c r="AY461" s="19" t="s">
        <v>128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78</v>
      </c>
      <c r="BK461" s="218">
        <f>ROUND(I461*H461,2)</f>
        <v>0</v>
      </c>
      <c r="BL461" s="19" t="s">
        <v>85</v>
      </c>
      <c r="BM461" s="217" t="s">
        <v>685</v>
      </c>
    </row>
    <row r="462" s="2" customFormat="1">
      <c r="A462" s="40"/>
      <c r="B462" s="41"/>
      <c r="C462" s="42"/>
      <c r="D462" s="226" t="s">
        <v>198</v>
      </c>
      <c r="E462" s="42"/>
      <c r="F462" s="247" t="s">
        <v>680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198</v>
      </c>
      <c r="AU462" s="19" t="s">
        <v>82</v>
      </c>
    </row>
    <row r="463" s="13" customFormat="1">
      <c r="A463" s="13"/>
      <c r="B463" s="224"/>
      <c r="C463" s="225"/>
      <c r="D463" s="226" t="s">
        <v>138</v>
      </c>
      <c r="E463" s="227" t="s">
        <v>21</v>
      </c>
      <c r="F463" s="228" t="s">
        <v>686</v>
      </c>
      <c r="G463" s="225"/>
      <c r="H463" s="229">
        <v>44</v>
      </c>
      <c r="I463" s="230"/>
      <c r="J463" s="225"/>
      <c r="K463" s="225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138</v>
      </c>
      <c r="AU463" s="235" t="s">
        <v>82</v>
      </c>
      <c r="AV463" s="13" t="s">
        <v>82</v>
      </c>
      <c r="AW463" s="13" t="s">
        <v>34</v>
      </c>
      <c r="AX463" s="13" t="s">
        <v>78</v>
      </c>
      <c r="AY463" s="235" t="s">
        <v>128</v>
      </c>
    </row>
    <row r="464" s="2" customFormat="1" ht="14.4" customHeight="1">
      <c r="A464" s="40"/>
      <c r="B464" s="41"/>
      <c r="C464" s="206" t="s">
        <v>687</v>
      </c>
      <c r="D464" s="206" t="s">
        <v>130</v>
      </c>
      <c r="E464" s="207" t="s">
        <v>688</v>
      </c>
      <c r="F464" s="208" t="s">
        <v>689</v>
      </c>
      <c r="G464" s="209" t="s">
        <v>294</v>
      </c>
      <c r="H464" s="210">
        <v>50</v>
      </c>
      <c r="I464" s="211"/>
      <c r="J464" s="212">
        <f>ROUND(I464*H464,2)</f>
        <v>0</v>
      </c>
      <c r="K464" s="208" t="s">
        <v>134</v>
      </c>
      <c r="L464" s="46"/>
      <c r="M464" s="213" t="s">
        <v>21</v>
      </c>
      <c r="N464" s="214" t="s">
        <v>44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85</v>
      </c>
      <c r="AT464" s="217" t="s">
        <v>130</v>
      </c>
      <c r="AU464" s="217" t="s">
        <v>82</v>
      </c>
      <c r="AY464" s="19" t="s">
        <v>128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78</v>
      </c>
      <c r="BK464" s="218">
        <f>ROUND(I464*H464,2)</f>
        <v>0</v>
      </c>
      <c r="BL464" s="19" t="s">
        <v>85</v>
      </c>
      <c r="BM464" s="217" t="s">
        <v>690</v>
      </c>
    </row>
    <row r="465" s="2" customFormat="1">
      <c r="A465" s="40"/>
      <c r="B465" s="41"/>
      <c r="C465" s="42"/>
      <c r="D465" s="219" t="s">
        <v>136</v>
      </c>
      <c r="E465" s="42"/>
      <c r="F465" s="220" t="s">
        <v>691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136</v>
      </c>
      <c r="AU465" s="19" t="s">
        <v>82</v>
      </c>
    </row>
    <row r="466" s="13" customFormat="1">
      <c r="A466" s="13"/>
      <c r="B466" s="224"/>
      <c r="C466" s="225"/>
      <c r="D466" s="226" t="s">
        <v>138</v>
      </c>
      <c r="E466" s="227" t="s">
        <v>21</v>
      </c>
      <c r="F466" s="228" t="s">
        <v>692</v>
      </c>
      <c r="G466" s="225"/>
      <c r="H466" s="229">
        <v>50</v>
      </c>
      <c r="I466" s="230"/>
      <c r="J466" s="225"/>
      <c r="K466" s="225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138</v>
      </c>
      <c r="AU466" s="235" t="s">
        <v>82</v>
      </c>
      <c r="AV466" s="13" t="s">
        <v>82</v>
      </c>
      <c r="AW466" s="13" t="s">
        <v>34</v>
      </c>
      <c r="AX466" s="13" t="s">
        <v>73</v>
      </c>
      <c r="AY466" s="235" t="s">
        <v>128</v>
      </c>
    </row>
    <row r="467" s="14" customFormat="1">
      <c r="A467" s="14"/>
      <c r="B467" s="236"/>
      <c r="C467" s="237"/>
      <c r="D467" s="226" t="s">
        <v>138</v>
      </c>
      <c r="E467" s="238" t="s">
        <v>21</v>
      </c>
      <c r="F467" s="239" t="s">
        <v>146</v>
      </c>
      <c r="G467" s="237"/>
      <c r="H467" s="240">
        <v>50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138</v>
      </c>
      <c r="AU467" s="246" t="s">
        <v>82</v>
      </c>
      <c r="AV467" s="14" t="s">
        <v>85</v>
      </c>
      <c r="AW467" s="14" t="s">
        <v>34</v>
      </c>
      <c r="AX467" s="14" t="s">
        <v>78</v>
      </c>
      <c r="AY467" s="246" t="s">
        <v>128</v>
      </c>
    </row>
    <row r="468" s="2" customFormat="1" ht="14.4" customHeight="1">
      <c r="A468" s="40"/>
      <c r="B468" s="41"/>
      <c r="C468" s="206" t="s">
        <v>693</v>
      </c>
      <c r="D468" s="206" t="s">
        <v>130</v>
      </c>
      <c r="E468" s="207" t="s">
        <v>694</v>
      </c>
      <c r="F468" s="208" t="s">
        <v>695</v>
      </c>
      <c r="G468" s="209" t="s">
        <v>294</v>
      </c>
      <c r="H468" s="210">
        <v>152</v>
      </c>
      <c r="I468" s="211"/>
      <c r="J468" s="212">
        <f>ROUND(I468*H468,2)</f>
        <v>0</v>
      </c>
      <c r="K468" s="208" t="s">
        <v>134</v>
      </c>
      <c r="L468" s="46"/>
      <c r="M468" s="213" t="s">
        <v>21</v>
      </c>
      <c r="N468" s="214" t="s">
        <v>44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85</v>
      </c>
      <c r="AT468" s="217" t="s">
        <v>130</v>
      </c>
      <c r="AU468" s="217" t="s">
        <v>82</v>
      </c>
      <c r="AY468" s="19" t="s">
        <v>128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78</v>
      </c>
      <c r="BK468" s="218">
        <f>ROUND(I468*H468,2)</f>
        <v>0</v>
      </c>
      <c r="BL468" s="19" t="s">
        <v>85</v>
      </c>
      <c r="BM468" s="217" t="s">
        <v>696</v>
      </c>
    </row>
    <row r="469" s="2" customFormat="1">
      <c r="A469" s="40"/>
      <c r="B469" s="41"/>
      <c r="C469" s="42"/>
      <c r="D469" s="219" t="s">
        <v>136</v>
      </c>
      <c r="E469" s="42"/>
      <c r="F469" s="220" t="s">
        <v>697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136</v>
      </c>
      <c r="AU469" s="19" t="s">
        <v>82</v>
      </c>
    </row>
    <row r="470" s="13" customFormat="1">
      <c r="A470" s="13"/>
      <c r="B470" s="224"/>
      <c r="C470" s="225"/>
      <c r="D470" s="226" t="s">
        <v>138</v>
      </c>
      <c r="E470" s="227" t="s">
        <v>21</v>
      </c>
      <c r="F470" s="228" t="s">
        <v>698</v>
      </c>
      <c r="G470" s="225"/>
      <c r="H470" s="229">
        <v>108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138</v>
      </c>
      <c r="AU470" s="235" t="s">
        <v>82</v>
      </c>
      <c r="AV470" s="13" t="s">
        <v>82</v>
      </c>
      <c r="AW470" s="13" t="s">
        <v>34</v>
      </c>
      <c r="AX470" s="13" t="s">
        <v>73</v>
      </c>
      <c r="AY470" s="235" t="s">
        <v>128</v>
      </c>
    </row>
    <row r="471" s="13" customFormat="1">
      <c r="A471" s="13"/>
      <c r="B471" s="224"/>
      <c r="C471" s="225"/>
      <c r="D471" s="226" t="s">
        <v>138</v>
      </c>
      <c r="E471" s="227" t="s">
        <v>21</v>
      </c>
      <c r="F471" s="228" t="s">
        <v>686</v>
      </c>
      <c r="G471" s="225"/>
      <c r="H471" s="229">
        <v>44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138</v>
      </c>
      <c r="AU471" s="235" t="s">
        <v>82</v>
      </c>
      <c r="AV471" s="13" t="s">
        <v>82</v>
      </c>
      <c r="AW471" s="13" t="s">
        <v>34</v>
      </c>
      <c r="AX471" s="13" t="s">
        <v>73</v>
      </c>
      <c r="AY471" s="235" t="s">
        <v>128</v>
      </c>
    </row>
    <row r="472" s="14" customFormat="1">
      <c r="A472" s="14"/>
      <c r="B472" s="236"/>
      <c r="C472" s="237"/>
      <c r="D472" s="226" t="s">
        <v>138</v>
      </c>
      <c r="E472" s="238" t="s">
        <v>21</v>
      </c>
      <c r="F472" s="239" t="s">
        <v>146</v>
      </c>
      <c r="G472" s="237"/>
      <c r="H472" s="240">
        <v>152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138</v>
      </c>
      <c r="AU472" s="246" t="s">
        <v>82</v>
      </c>
      <c r="AV472" s="14" t="s">
        <v>85</v>
      </c>
      <c r="AW472" s="14" t="s">
        <v>34</v>
      </c>
      <c r="AX472" s="14" t="s">
        <v>78</v>
      </c>
      <c r="AY472" s="246" t="s">
        <v>128</v>
      </c>
    </row>
    <row r="473" s="2" customFormat="1" ht="14.4" customHeight="1">
      <c r="A473" s="40"/>
      <c r="B473" s="41"/>
      <c r="C473" s="206" t="s">
        <v>699</v>
      </c>
      <c r="D473" s="206" t="s">
        <v>130</v>
      </c>
      <c r="E473" s="207" t="s">
        <v>700</v>
      </c>
      <c r="F473" s="208" t="s">
        <v>701</v>
      </c>
      <c r="G473" s="209" t="s">
        <v>294</v>
      </c>
      <c r="H473" s="210">
        <v>253</v>
      </c>
      <c r="I473" s="211"/>
      <c r="J473" s="212">
        <f>ROUND(I473*H473,2)</f>
        <v>0</v>
      </c>
      <c r="K473" s="208" t="s">
        <v>134</v>
      </c>
      <c r="L473" s="46"/>
      <c r="M473" s="213" t="s">
        <v>21</v>
      </c>
      <c r="N473" s="214" t="s">
        <v>44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85</v>
      </c>
      <c r="AT473" s="217" t="s">
        <v>130</v>
      </c>
      <c r="AU473" s="217" t="s">
        <v>82</v>
      </c>
      <c r="AY473" s="19" t="s">
        <v>128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78</v>
      </c>
      <c r="BK473" s="218">
        <f>ROUND(I473*H473,2)</f>
        <v>0</v>
      </c>
      <c r="BL473" s="19" t="s">
        <v>85</v>
      </c>
      <c r="BM473" s="217" t="s">
        <v>702</v>
      </c>
    </row>
    <row r="474" s="2" customFormat="1">
      <c r="A474" s="40"/>
      <c r="B474" s="41"/>
      <c r="C474" s="42"/>
      <c r="D474" s="219" t="s">
        <v>136</v>
      </c>
      <c r="E474" s="42"/>
      <c r="F474" s="220" t="s">
        <v>703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136</v>
      </c>
      <c r="AU474" s="19" t="s">
        <v>82</v>
      </c>
    </row>
    <row r="475" s="13" customFormat="1">
      <c r="A475" s="13"/>
      <c r="B475" s="224"/>
      <c r="C475" s="225"/>
      <c r="D475" s="226" t="s">
        <v>138</v>
      </c>
      <c r="E475" s="227" t="s">
        <v>21</v>
      </c>
      <c r="F475" s="228" t="s">
        <v>704</v>
      </c>
      <c r="G475" s="225"/>
      <c r="H475" s="229">
        <v>253</v>
      </c>
      <c r="I475" s="230"/>
      <c r="J475" s="225"/>
      <c r="K475" s="225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138</v>
      </c>
      <c r="AU475" s="235" t="s">
        <v>82</v>
      </c>
      <c r="AV475" s="13" t="s">
        <v>82</v>
      </c>
      <c r="AW475" s="13" t="s">
        <v>34</v>
      </c>
      <c r="AX475" s="13" t="s">
        <v>73</v>
      </c>
      <c r="AY475" s="235" t="s">
        <v>128</v>
      </c>
    </row>
    <row r="476" s="14" customFormat="1">
      <c r="A476" s="14"/>
      <c r="B476" s="236"/>
      <c r="C476" s="237"/>
      <c r="D476" s="226" t="s">
        <v>138</v>
      </c>
      <c r="E476" s="238" t="s">
        <v>21</v>
      </c>
      <c r="F476" s="239" t="s">
        <v>146</v>
      </c>
      <c r="G476" s="237"/>
      <c r="H476" s="240">
        <v>253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138</v>
      </c>
      <c r="AU476" s="246" t="s">
        <v>82</v>
      </c>
      <c r="AV476" s="14" t="s">
        <v>85</v>
      </c>
      <c r="AW476" s="14" t="s">
        <v>34</v>
      </c>
      <c r="AX476" s="14" t="s">
        <v>78</v>
      </c>
      <c r="AY476" s="246" t="s">
        <v>128</v>
      </c>
    </row>
    <row r="477" s="2" customFormat="1" ht="14.4" customHeight="1">
      <c r="A477" s="40"/>
      <c r="B477" s="41"/>
      <c r="C477" s="206" t="s">
        <v>705</v>
      </c>
      <c r="D477" s="206" t="s">
        <v>130</v>
      </c>
      <c r="E477" s="207" t="s">
        <v>706</v>
      </c>
      <c r="F477" s="208" t="s">
        <v>707</v>
      </c>
      <c r="G477" s="209" t="s">
        <v>294</v>
      </c>
      <c r="H477" s="210">
        <v>30</v>
      </c>
      <c r="I477" s="211"/>
      <c r="J477" s="212">
        <f>ROUND(I477*H477,2)</f>
        <v>0</v>
      </c>
      <c r="K477" s="208" t="s">
        <v>21</v>
      </c>
      <c r="L477" s="46"/>
      <c r="M477" s="213" t="s">
        <v>21</v>
      </c>
      <c r="N477" s="214" t="s">
        <v>44</v>
      </c>
      <c r="O477" s="86"/>
      <c r="P477" s="215">
        <f>O477*H477</f>
        <v>0</v>
      </c>
      <c r="Q477" s="215">
        <v>0.00018000000000000001</v>
      </c>
      <c r="R477" s="215">
        <f>Q477*H477</f>
        <v>0.0054000000000000003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85</v>
      </c>
      <c r="AT477" s="217" t="s">
        <v>130</v>
      </c>
      <c r="AU477" s="217" t="s">
        <v>82</v>
      </c>
      <c r="AY477" s="19" t="s">
        <v>128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78</v>
      </c>
      <c r="BK477" s="218">
        <f>ROUND(I477*H477,2)</f>
        <v>0</v>
      </c>
      <c r="BL477" s="19" t="s">
        <v>85</v>
      </c>
      <c r="BM477" s="217" t="s">
        <v>708</v>
      </c>
    </row>
    <row r="478" s="13" customFormat="1">
      <c r="A478" s="13"/>
      <c r="B478" s="224"/>
      <c r="C478" s="225"/>
      <c r="D478" s="226" t="s">
        <v>138</v>
      </c>
      <c r="E478" s="227" t="s">
        <v>21</v>
      </c>
      <c r="F478" s="228" t="s">
        <v>709</v>
      </c>
      <c r="G478" s="225"/>
      <c r="H478" s="229">
        <v>30</v>
      </c>
      <c r="I478" s="230"/>
      <c r="J478" s="225"/>
      <c r="K478" s="225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138</v>
      </c>
      <c r="AU478" s="235" t="s">
        <v>82</v>
      </c>
      <c r="AV478" s="13" t="s">
        <v>82</v>
      </c>
      <c r="AW478" s="13" t="s">
        <v>34</v>
      </c>
      <c r="AX478" s="13" t="s">
        <v>73</v>
      </c>
      <c r="AY478" s="235" t="s">
        <v>128</v>
      </c>
    </row>
    <row r="479" s="14" customFormat="1">
      <c r="A479" s="14"/>
      <c r="B479" s="236"/>
      <c r="C479" s="237"/>
      <c r="D479" s="226" t="s">
        <v>138</v>
      </c>
      <c r="E479" s="238" t="s">
        <v>21</v>
      </c>
      <c r="F479" s="239" t="s">
        <v>146</v>
      </c>
      <c r="G479" s="237"/>
      <c r="H479" s="240">
        <v>30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138</v>
      </c>
      <c r="AU479" s="246" t="s">
        <v>82</v>
      </c>
      <c r="AV479" s="14" t="s">
        <v>85</v>
      </c>
      <c r="AW479" s="14" t="s">
        <v>34</v>
      </c>
      <c r="AX479" s="14" t="s">
        <v>78</v>
      </c>
      <c r="AY479" s="246" t="s">
        <v>128</v>
      </c>
    </row>
    <row r="480" s="2" customFormat="1" ht="30" customHeight="1">
      <c r="A480" s="40"/>
      <c r="B480" s="41"/>
      <c r="C480" s="206" t="s">
        <v>710</v>
      </c>
      <c r="D480" s="206" t="s">
        <v>130</v>
      </c>
      <c r="E480" s="207" t="s">
        <v>711</v>
      </c>
      <c r="F480" s="208" t="s">
        <v>712</v>
      </c>
      <c r="G480" s="209" t="s">
        <v>133</v>
      </c>
      <c r="H480" s="210">
        <v>739</v>
      </c>
      <c r="I480" s="211"/>
      <c r="J480" s="212">
        <f>ROUND(I480*H480,2)</f>
        <v>0</v>
      </c>
      <c r="K480" s="208" t="s">
        <v>134</v>
      </c>
      <c r="L480" s="46"/>
      <c r="M480" s="213" t="s">
        <v>21</v>
      </c>
      <c r="N480" s="214" t="s">
        <v>44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85</v>
      </c>
      <c r="AT480" s="217" t="s">
        <v>130</v>
      </c>
      <c r="AU480" s="217" t="s">
        <v>82</v>
      </c>
      <c r="AY480" s="19" t="s">
        <v>128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78</v>
      </c>
      <c r="BK480" s="218">
        <f>ROUND(I480*H480,2)</f>
        <v>0</v>
      </c>
      <c r="BL480" s="19" t="s">
        <v>85</v>
      </c>
      <c r="BM480" s="217" t="s">
        <v>713</v>
      </c>
    </row>
    <row r="481" s="2" customFormat="1">
      <c r="A481" s="40"/>
      <c r="B481" s="41"/>
      <c r="C481" s="42"/>
      <c r="D481" s="219" t="s">
        <v>136</v>
      </c>
      <c r="E481" s="42"/>
      <c r="F481" s="220" t="s">
        <v>714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136</v>
      </c>
      <c r="AU481" s="19" t="s">
        <v>82</v>
      </c>
    </row>
    <row r="482" s="13" customFormat="1">
      <c r="A482" s="13"/>
      <c r="B482" s="224"/>
      <c r="C482" s="225"/>
      <c r="D482" s="226" t="s">
        <v>138</v>
      </c>
      <c r="E482" s="227" t="s">
        <v>21</v>
      </c>
      <c r="F482" s="228" t="s">
        <v>410</v>
      </c>
      <c r="G482" s="225"/>
      <c r="H482" s="229">
        <v>739</v>
      </c>
      <c r="I482" s="230"/>
      <c r="J482" s="225"/>
      <c r="K482" s="225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138</v>
      </c>
      <c r="AU482" s="235" t="s">
        <v>82</v>
      </c>
      <c r="AV482" s="13" t="s">
        <v>82</v>
      </c>
      <c r="AW482" s="13" t="s">
        <v>34</v>
      </c>
      <c r="AX482" s="13" t="s">
        <v>78</v>
      </c>
      <c r="AY482" s="235" t="s">
        <v>128</v>
      </c>
    </row>
    <row r="483" s="2" customFormat="1" ht="34.8" customHeight="1">
      <c r="A483" s="40"/>
      <c r="B483" s="41"/>
      <c r="C483" s="206" t="s">
        <v>715</v>
      </c>
      <c r="D483" s="206" t="s">
        <v>130</v>
      </c>
      <c r="E483" s="207" t="s">
        <v>716</v>
      </c>
      <c r="F483" s="208" t="s">
        <v>717</v>
      </c>
      <c r="G483" s="209" t="s">
        <v>133</v>
      </c>
      <c r="H483" s="210">
        <v>165.59999999999999</v>
      </c>
      <c r="I483" s="211"/>
      <c r="J483" s="212">
        <f>ROUND(I483*H483,2)</f>
        <v>0</v>
      </c>
      <c r="K483" s="208" t="s">
        <v>134</v>
      </c>
      <c r="L483" s="46"/>
      <c r="M483" s="213" t="s">
        <v>21</v>
      </c>
      <c r="N483" s="214" t="s">
        <v>44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85</v>
      </c>
      <c r="AT483" s="217" t="s">
        <v>130</v>
      </c>
      <c r="AU483" s="217" t="s">
        <v>82</v>
      </c>
      <c r="AY483" s="19" t="s">
        <v>128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78</v>
      </c>
      <c r="BK483" s="218">
        <f>ROUND(I483*H483,2)</f>
        <v>0</v>
      </c>
      <c r="BL483" s="19" t="s">
        <v>85</v>
      </c>
      <c r="BM483" s="217" t="s">
        <v>718</v>
      </c>
    </row>
    <row r="484" s="2" customFormat="1">
      <c r="A484" s="40"/>
      <c r="B484" s="41"/>
      <c r="C484" s="42"/>
      <c r="D484" s="219" t="s">
        <v>136</v>
      </c>
      <c r="E484" s="42"/>
      <c r="F484" s="220" t="s">
        <v>719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136</v>
      </c>
      <c r="AU484" s="19" t="s">
        <v>82</v>
      </c>
    </row>
    <row r="485" s="13" customFormat="1">
      <c r="A485" s="13"/>
      <c r="B485" s="224"/>
      <c r="C485" s="225"/>
      <c r="D485" s="226" t="s">
        <v>138</v>
      </c>
      <c r="E485" s="227" t="s">
        <v>21</v>
      </c>
      <c r="F485" s="228" t="s">
        <v>399</v>
      </c>
      <c r="G485" s="225"/>
      <c r="H485" s="229">
        <v>165.59999999999999</v>
      </c>
      <c r="I485" s="230"/>
      <c r="J485" s="225"/>
      <c r="K485" s="225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138</v>
      </c>
      <c r="AU485" s="235" t="s">
        <v>82</v>
      </c>
      <c r="AV485" s="13" t="s">
        <v>82</v>
      </c>
      <c r="AW485" s="13" t="s">
        <v>34</v>
      </c>
      <c r="AX485" s="13" t="s">
        <v>73</v>
      </c>
      <c r="AY485" s="235" t="s">
        <v>128</v>
      </c>
    </row>
    <row r="486" s="14" customFormat="1">
      <c r="A486" s="14"/>
      <c r="B486" s="236"/>
      <c r="C486" s="237"/>
      <c r="D486" s="226" t="s">
        <v>138</v>
      </c>
      <c r="E486" s="238" t="s">
        <v>21</v>
      </c>
      <c r="F486" s="239" t="s">
        <v>146</v>
      </c>
      <c r="G486" s="237"/>
      <c r="H486" s="240">
        <v>165.59999999999999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138</v>
      </c>
      <c r="AU486" s="246" t="s">
        <v>82</v>
      </c>
      <c r="AV486" s="14" t="s">
        <v>85</v>
      </c>
      <c r="AW486" s="14" t="s">
        <v>34</v>
      </c>
      <c r="AX486" s="14" t="s">
        <v>78</v>
      </c>
      <c r="AY486" s="246" t="s">
        <v>128</v>
      </c>
    </row>
    <row r="487" s="2" customFormat="1" ht="14.4" customHeight="1">
      <c r="A487" s="40"/>
      <c r="B487" s="41"/>
      <c r="C487" s="206" t="s">
        <v>720</v>
      </c>
      <c r="D487" s="206" t="s">
        <v>130</v>
      </c>
      <c r="E487" s="207" t="s">
        <v>721</v>
      </c>
      <c r="F487" s="208" t="s">
        <v>722</v>
      </c>
      <c r="G487" s="209" t="s">
        <v>316</v>
      </c>
      <c r="H487" s="210">
        <v>25</v>
      </c>
      <c r="I487" s="211"/>
      <c r="J487" s="212">
        <f>ROUND(I487*H487,2)</f>
        <v>0</v>
      </c>
      <c r="K487" s="208" t="s">
        <v>134</v>
      </c>
      <c r="L487" s="46"/>
      <c r="M487" s="213" t="s">
        <v>21</v>
      </c>
      <c r="N487" s="214" t="s">
        <v>44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0.050000000000000003</v>
      </c>
      <c r="T487" s="216">
        <f>S487*H487</f>
        <v>1.25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85</v>
      </c>
      <c r="AT487" s="217" t="s">
        <v>130</v>
      </c>
      <c r="AU487" s="217" t="s">
        <v>82</v>
      </c>
      <c r="AY487" s="19" t="s">
        <v>128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78</v>
      </c>
      <c r="BK487" s="218">
        <f>ROUND(I487*H487,2)</f>
        <v>0</v>
      </c>
      <c r="BL487" s="19" t="s">
        <v>85</v>
      </c>
      <c r="BM487" s="217" t="s">
        <v>723</v>
      </c>
    </row>
    <row r="488" s="2" customFormat="1">
      <c r="A488" s="40"/>
      <c r="B488" s="41"/>
      <c r="C488" s="42"/>
      <c r="D488" s="219" t="s">
        <v>136</v>
      </c>
      <c r="E488" s="42"/>
      <c r="F488" s="220" t="s">
        <v>724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136</v>
      </c>
      <c r="AU488" s="19" t="s">
        <v>82</v>
      </c>
    </row>
    <row r="489" s="13" customFormat="1">
      <c r="A489" s="13"/>
      <c r="B489" s="224"/>
      <c r="C489" s="225"/>
      <c r="D489" s="226" t="s">
        <v>138</v>
      </c>
      <c r="E489" s="227" t="s">
        <v>21</v>
      </c>
      <c r="F489" s="228" t="s">
        <v>725</v>
      </c>
      <c r="G489" s="225"/>
      <c r="H489" s="229">
        <v>12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138</v>
      </c>
      <c r="AU489" s="235" t="s">
        <v>82</v>
      </c>
      <c r="AV489" s="13" t="s">
        <v>82</v>
      </c>
      <c r="AW489" s="13" t="s">
        <v>34</v>
      </c>
      <c r="AX489" s="13" t="s">
        <v>73</v>
      </c>
      <c r="AY489" s="235" t="s">
        <v>128</v>
      </c>
    </row>
    <row r="490" s="13" customFormat="1">
      <c r="A490" s="13"/>
      <c r="B490" s="224"/>
      <c r="C490" s="225"/>
      <c r="D490" s="226" t="s">
        <v>138</v>
      </c>
      <c r="E490" s="227" t="s">
        <v>21</v>
      </c>
      <c r="F490" s="228" t="s">
        <v>726</v>
      </c>
      <c r="G490" s="225"/>
      <c r="H490" s="229">
        <v>13</v>
      </c>
      <c r="I490" s="230"/>
      <c r="J490" s="225"/>
      <c r="K490" s="225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138</v>
      </c>
      <c r="AU490" s="235" t="s">
        <v>82</v>
      </c>
      <c r="AV490" s="13" t="s">
        <v>82</v>
      </c>
      <c r="AW490" s="13" t="s">
        <v>34</v>
      </c>
      <c r="AX490" s="13" t="s">
        <v>73</v>
      </c>
      <c r="AY490" s="235" t="s">
        <v>128</v>
      </c>
    </row>
    <row r="491" s="14" customFormat="1">
      <c r="A491" s="14"/>
      <c r="B491" s="236"/>
      <c r="C491" s="237"/>
      <c r="D491" s="226" t="s">
        <v>138</v>
      </c>
      <c r="E491" s="238" t="s">
        <v>21</v>
      </c>
      <c r="F491" s="239" t="s">
        <v>146</v>
      </c>
      <c r="G491" s="237"/>
      <c r="H491" s="240">
        <v>25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138</v>
      </c>
      <c r="AU491" s="246" t="s">
        <v>82</v>
      </c>
      <c r="AV491" s="14" t="s">
        <v>85</v>
      </c>
      <c r="AW491" s="14" t="s">
        <v>34</v>
      </c>
      <c r="AX491" s="14" t="s">
        <v>78</v>
      </c>
      <c r="AY491" s="246" t="s">
        <v>128</v>
      </c>
    </row>
    <row r="492" s="2" customFormat="1" ht="30" customHeight="1">
      <c r="A492" s="40"/>
      <c r="B492" s="41"/>
      <c r="C492" s="206" t="s">
        <v>727</v>
      </c>
      <c r="D492" s="206" t="s">
        <v>130</v>
      </c>
      <c r="E492" s="207" t="s">
        <v>728</v>
      </c>
      <c r="F492" s="208" t="s">
        <v>729</v>
      </c>
      <c r="G492" s="209" t="s">
        <v>316</v>
      </c>
      <c r="H492" s="210">
        <v>10</v>
      </c>
      <c r="I492" s="211"/>
      <c r="J492" s="212">
        <f>ROUND(I492*H492,2)</f>
        <v>0</v>
      </c>
      <c r="K492" s="208" t="s">
        <v>134</v>
      </c>
      <c r="L492" s="46"/>
      <c r="M492" s="213" t="s">
        <v>21</v>
      </c>
      <c r="N492" s="214" t="s">
        <v>44</v>
      </c>
      <c r="O492" s="86"/>
      <c r="P492" s="215">
        <f>O492*H492</f>
        <v>0</v>
      </c>
      <c r="Q492" s="215">
        <v>0</v>
      </c>
      <c r="R492" s="215">
        <f>Q492*H492</f>
        <v>0</v>
      </c>
      <c r="S492" s="215">
        <v>0.082000000000000003</v>
      </c>
      <c r="T492" s="216">
        <f>S492*H492</f>
        <v>0.82000000000000006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85</v>
      </c>
      <c r="AT492" s="217" t="s">
        <v>130</v>
      </c>
      <c r="AU492" s="217" t="s">
        <v>82</v>
      </c>
      <c r="AY492" s="19" t="s">
        <v>128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78</v>
      </c>
      <c r="BK492" s="218">
        <f>ROUND(I492*H492,2)</f>
        <v>0</v>
      </c>
      <c r="BL492" s="19" t="s">
        <v>85</v>
      </c>
      <c r="BM492" s="217" t="s">
        <v>730</v>
      </c>
    </row>
    <row r="493" s="2" customFormat="1">
      <c r="A493" s="40"/>
      <c r="B493" s="41"/>
      <c r="C493" s="42"/>
      <c r="D493" s="219" t="s">
        <v>136</v>
      </c>
      <c r="E493" s="42"/>
      <c r="F493" s="220" t="s">
        <v>731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136</v>
      </c>
      <c r="AU493" s="19" t="s">
        <v>82</v>
      </c>
    </row>
    <row r="494" s="13" customFormat="1">
      <c r="A494" s="13"/>
      <c r="B494" s="224"/>
      <c r="C494" s="225"/>
      <c r="D494" s="226" t="s">
        <v>138</v>
      </c>
      <c r="E494" s="227" t="s">
        <v>21</v>
      </c>
      <c r="F494" s="228" t="s">
        <v>732</v>
      </c>
      <c r="G494" s="225"/>
      <c r="H494" s="229">
        <v>10</v>
      </c>
      <c r="I494" s="230"/>
      <c r="J494" s="225"/>
      <c r="K494" s="225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138</v>
      </c>
      <c r="AU494" s="235" t="s">
        <v>82</v>
      </c>
      <c r="AV494" s="13" t="s">
        <v>82</v>
      </c>
      <c r="AW494" s="13" t="s">
        <v>34</v>
      </c>
      <c r="AX494" s="13" t="s">
        <v>73</v>
      </c>
      <c r="AY494" s="235" t="s">
        <v>128</v>
      </c>
    </row>
    <row r="495" s="14" customFormat="1">
      <c r="A495" s="14"/>
      <c r="B495" s="236"/>
      <c r="C495" s="237"/>
      <c r="D495" s="226" t="s">
        <v>138</v>
      </c>
      <c r="E495" s="238" t="s">
        <v>21</v>
      </c>
      <c r="F495" s="239" t="s">
        <v>146</v>
      </c>
      <c r="G495" s="237"/>
      <c r="H495" s="240">
        <v>10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138</v>
      </c>
      <c r="AU495" s="246" t="s">
        <v>82</v>
      </c>
      <c r="AV495" s="14" t="s">
        <v>85</v>
      </c>
      <c r="AW495" s="14" t="s">
        <v>34</v>
      </c>
      <c r="AX495" s="14" t="s">
        <v>78</v>
      </c>
      <c r="AY495" s="246" t="s">
        <v>128</v>
      </c>
    </row>
    <row r="496" s="2" customFormat="1" ht="14.4" customHeight="1">
      <c r="A496" s="40"/>
      <c r="B496" s="41"/>
      <c r="C496" s="206" t="s">
        <v>733</v>
      </c>
      <c r="D496" s="206" t="s">
        <v>130</v>
      </c>
      <c r="E496" s="207" t="s">
        <v>734</v>
      </c>
      <c r="F496" s="208" t="s">
        <v>735</v>
      </c>
      <c r="G496" s="209" t="s">
        <v>316</v>
      </c>
      <c r="H496" s="210">
        <v>4</v>
      </c>
      <c r="I496" s="211"/>
      <c r="J496" s="212">
        <f>ROUND(I496*H496,2)</f>
        <v>0</v>
      </c>
      <c r="K496" s="208" t="s">
        <v>21</v>
      </c>
      <c r="L496" s="46"/>
      <c r="M496" s="213" t="s">
        <v>21</v>
      </c>
      <c r="N496" s="214" t="s">
        <v>44</v>
      </c>
      <c r="O496" s="86"/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85</v>
      </c>
      <c r="AT496" s="217" t="s">
        <v>130</v>
      </c>
      <c r="AU496" s="217" t="s">
        <v>82</v>
      </c>
      <c r="AY496" s="19" t="s">
        <v>128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78</v>
      </c>
      <c r="BK496" s="218">
        <f>ROUND(I496*H496,2)</f>
        <v>0</v>
      </c>
      <c r="BL496" s="19" t="s">
        <v>85</v>
      </c>
      <c r="BM496" s="217" t="s">
        <v>736</v>
      </c>
    </row>
    <row r="497" s="13" customFormat="1">
      <c r="A497" s="13"/>
      <c r="B497" s="224"/>
      <c r="C497" s="225"/>
      <c r="D497" s="226" t="s">
        <v>138</v>
      </c>
      <c r="E497" s="227" t="s">
        <v>21</v>
      </c>
      <c r="F497" s="228" t="s">
        <v>737</v>
      </c>
      <c r="G497" s="225"/>
      <c r="H497" s="229">
        <v>3</v>
      </c>
      <c r="I497" s="230"/>
      <c r="J497" s="225"/>
      <c r="K497" s="225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138</v>
      </c>
      <c r="AU497" s="235" t="s">
        <v>82</v>
      </c>
      <c r="AV497" s="13" t="s">
        <v>82</v>
      </c>
      <c r="AW497" s="13" t="s">
        <v>34</v>
      </c>
      <c r="AX497" s="13" t="s">
        <v>73</v>
      </c>
      <c r="AY497" s="235" t="s">
        <v>128</v>
      </c>
    </row>
    <row r="498" s="13" customFormat="1">
      <c r="A498" s="13"/>
      <c r="B498" s="224"/>
      <c r="C498" s="225"/>
      <c r="D498" s="226" t="s">
        <v>138</v>
      </c>
      <c r="E498" s="227" t="s">
        <v>21</v>
      </c>
      <c r="F498" s="228" t="s">
        <v>738</v>
      </c>
      <c r="G498" s="225"/>
      <c r="H498" s="229">
        <v>1</v>
      </c>
      <c r="I498" s="230"/>
      <c r="J498" s="225"/>
      <c r="K498" s="225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138</v>
      </c>
      <c r="AU498" s="235" t="s">
        <v>82</v>
      </c>
      <c r="AV498" s="13" t="s">
        <v>82</v>
      </c>
      <c r="AW498" s="13" t="s">
        <v>34</v>
      </c>
      <c r="AX498" s="13" t="s">
        <v>73</v>
      </c>
      <c r="AY498" s="235" t="s">
        <v>128</v>
      </c>
    </row>
    <row r="499" s="14" customFormat="1">
      <c r="A499" s="14"/>
      <c r="B499" s="236"/>
      <c r="C499" s="237"/>
      <c r="D499" s="226" t="s">
        <v>138</v>
      </c>
      <c r="E499" s="238" t="s">
        <v>21</v>
      </c>
      <c r="F499" s="239" t="s">
        <v>146</v>
      </c>
      <c r="G499" s="237"/>
      <c r="H499" s="240">
        <v>4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6" t="s">
        <v>138</v>
      </c>
      <c r="AU499" s="246" t="s">
        <v>82</v>
      </c>
      <c r="AV499" s="14" t="s">
        <v>85</v>
      </c>
      <c r="AW499" s="14" t="s">
        <v>34</v>
      </c>
      <c r="AX499" s="14" t="s">
        <v>78</v>
      </c>
      <c r="AY499" s="246" t="s">
        <v>128</v>
      </c>
    </row>
    <row r="500" s="2" customFormat="1" ht="22.2" customHeight="1">
      <c r="A500" s="40"/>
      <c r="B500" s="41"/>
      <c r="C500" s="206" t="s">
        <v>739</v>
      </c>
      <c r="D500" s="206" t="s">
        <v>130</v>
      </c>
      <c r="E500" s="207" t="s">
        <v>740</v>
      </c>
      <c r="F500" s="208" t="s">
        <v>741</v>
      </c>
      <c r="G500" s="209" t="s">
        <v>250</v>
      </c>
      <c r="H500" s="210">
        <v>664.97000000000003</v>
      </c>
      <c r="I500" s="211"/>
      <c r="J500" s="212">
        <f>ROUND(I500*H500,2)</f>
        <v>0</v>
      </c>
      <c r="K500" s="208" t="s">
        <v>134</v>
      </c>
      <c r="L500" s="46"/>
      <c r="M500" s="213" t="s">
        <v>21</v>
      </c>
      <c r="N500" s="214" t="s">
        <v>44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85</v>
      </c>
      <c r="AT500" s="217" t="s">
        <v>130</v>
      </c>
      <c r="AU500" s="217" t="s">
        <v>82</v>
      </c>
      <c r="AY500" s="19" t="s">
        <v>128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78</v>
      </c>
      <c r="BK500" s="218">
        <f>ROUND(I500*H500,2)</f>
        <v>0</v>
      </c>
      <c r="BL500" s="19" t="s">
        <v>85</v>
      </c>
      <c r="BM500" s="217" t="s">
        <v>742</v>
      </c>
    </row>
    <row r="501" s="2" customFormat="1">
      <c r="A501" s="40"/>
      <c r="B501" s="41"/>
      <c r="C501" s="42"/>
      <c r="D501" s="219" t="s">
        <v>136</v>
      </c>
      <c r="E501" s="42"/>
      <c r="F501" s="220" t="s">
        <v>743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136</v>
      </c>
      <c r="AU501" s="19" t="s">
        <v>82</v>
      </c>
    </row>
    <row r="502" s="13" customFormat="1">
      <c r="A502" s="13"/>
      <c r="B502" s="224"/>
      <c r="C502" s="225"/>
      <c r="D502" s="226" t="s">
        <v>138</v>
      </c>
      <c r="E502" s="227" t="s">
        <v>21</v>
      </c>
      <c r="F502" s="228" t="s">
        <v>744</v>
      </c>
      <c r="G502" s="225"/>
      <c r="H502" s="229">
        <v>664.97000000000003</v>
      </c>
      <c r="I502" s="230"/>
      <c r="J502" s="225"/>
      <c r="K502" s="225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138</v>
      </c>
      <c r="AU502" s="235" t="s">
        <v>82</v>
      </c>
      <c r="AV502" s="13" t="s">
        <v>82</v>
      </c>
      <c r="AW502" s="13" t="s">
        <v>34</v>
      </c>
      <c r="AX502" s="13" t="s">
        <v>73</v>
      </c>
      <c r="AY502" s="235" t="s">
        <v>128</v>
      </c>
    </row>
    <row r="503" s="15" customFormat="1">
      <c r="A503" s="15"/>
      <c r="B503" s="248"/>
      <c r="C503" s="249"/>
      <c r="D503" s="226" t="s">
        <v>138</v>
      </c>
      <c r="E503" s="250" t="s">
        <v>21</v>
      </c>
      <c r="F503" s="251" t="s">
        <v>219</v>
      </c>
      <c r="G503" s="249"/>
      <c r="H503" s="252">
        <v>664.97000000000003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8" t="s">
        <v>138</v>
      </c>
      <c r="AU503" s="258" t="s">
        <v>82</v>
      </c>
      <c r="AV503" s="15" t="s">
        <v>147</v>
      </c>
      <c r="AW503" s="15" t="s">
        <v>34</v>
      </c>
      <c r="AX503" s="15" t="s">
        <v>73</v>
      </c>
      <c r="AY503" s="258" t="s">
        <v>128</v>
      </c>
    </row>
    <row r="504" s="14" customFormat="1">
      <c r="A504" s="14"/>
      <c r="B504" s="236"/>
      <c r="C504" s="237"/>
      <c r="D504" s="226" t="s">
        <v>138</v>
      </c>
      <c r="E504" s="238" t="s">
        <v>21</v>
      </c>
      <c r="F504" s="239" t="s">
        <v>146</v>
      </c>
      <c r="G504" s="237"/>
      <c r="H504" s="240">
        <v>664.97000000000003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138</v>
      </c>
      <c r="AU504" s="246" t="s">
        <v>82</v>
      </c>
      <c r="AV504" s="14" t="s">
        <v>85</v>
      </c>
      <c r="AW504" s="14" t="s">
        <v>34</v>
      </c>
      <c r="AX504" s="14" t="s">
        <v>78</v>
      </c>
      <c r="AY504" s="246" t="s">
        <v>128</v>
      </c>
    </row>
    <row r="505" s="2" customFormat="1" ht="14.4" customHeight="1">
      <c r="A505" s="40"/>
      <c r="B505" s="41"/>
      <c r="C505" s="206" t="s">
        <v>745</v>
      </c>
      <c r="D505" s="206" t="s">
        <v>130</v>
      </c>
      <c r="E505" s="207" t="s">
        <v>746</v>
      </c>
      <c r="F505" s="208" t="s">
        <v>747</v>
      </c>
      <c r="G505" s="209" t="s">
        <v>250</v>
      </c>
      <c r="H505" s="210">
        <v>66.239999999999995</v>
      </c>
      <c r="I505" s="211"/>
      <c r="J505" s="212">
        <f>ROUND(I505*H505,2)</f>
        <v>0</v>
      </c>
      <c r="K505" s="208" t="s">
        <v>21</v>
      </c>
      <c r="L505" s="46"/>
      <c r="M505" s="213" t="s">
        <v>21</v>
      </c>
      <c r="N505" s="214" t="s">
        <v>44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85</v>
      </c>
      <c r="AT505" s="217" t="s">
        <v>130</v>
      </c>
      <c r="AU505" s="217" t="s">
        <v>82</v>
      </c>
      <c r="AY505" s="19" t="s">
        <v>128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78</v>
      </c>
      <c r="BK505" s="218">
        <f>ROUND(I505*H505,2)</f>
        <v>0</v>
      </c>
      <c r="BL505" s="19" t="s">
        <v>85</v>
      </c>
      <c r="BM505" s="217" t="s">
        <v>748</v>
      </c>
    </row>
    <row r="506" s="13" customFormat="1">
      <c r="A506" s="13"/>
      <c r="B506" s="224"/>
      <c r="C506" s="225"/>
      <c r="D506" s="226" t="s">
        <v>138</v>
      </c>
      <c r="E506" s="227" t="s">
        <v>21</v>
      </c>
      <c r="F506" s="228" t="s">
        <v>749</v>
      </c>
      <c r="G506" s="225"/>
      <c r="H506" s="229">
        <v>66.239999999999995</v>
      </c>
      <c r="I506" s="230"/>
      <c r="J506" s="225"/>
      <c r="K506" s="225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138</v>
      </c>
      <c r="AU506" s="235" t="s">
        <v>82</v>
      </c>
      <c r="AV506" s="13" t="s">
        <v>82</v>
      </c>
      <c r="AW506" s="13" t="s">
        <v>34</v>
      </c>
      <c r="AX506" s="13" t="s">
        <v>73</v>
      </c>
      <c r="AY506" s="235" t="s">
        <v>128</v>
      </c>
    </row>
    <row r="507" s="14" customFormat="1">
      <c r="A507" s="14"/>
      <c r="B507" s="236"/>
      <c r="C507" s="237"/>
      <c r="D507" s="226" t="s">
        <v>138</v>
      </c>
      <c r="E507" s="238" t="s">
        <v>21</v>
      </c>
      <c r="F507" s="239" t="s">
        <v>146</v>
      </c>
      <c r="G507" s="237"/>
      <c r="H507" s="240">
        <v>66.239999999999995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138</v>
      </c>
      <c r="AU507" s="246" t="s">
        <v>82</v>
      </c>
      <c r="AV507" s="14" t="s">
        <v>85</v>
      </c>
      <c r="AW507" s="14" t="s">
        <v>34</v>
      </c>
      <c r="AX507" s="14" t="s">
        <v>78</v>
      </c>
      <c r="AY507" s="246" t="s">
        <v>128</v>
      </c>
    </row>
    <row r="508" s="2" customFormat="1" ht="22.2" customHeight="1">
      <c r="A508" s="40"/>
      <c r="B508" s="41"/>
      <c r="C508" s="206" t="s">
        <v>750</v>
      </c>
      <c r="D508" s="206" t="s">
        <v>130</v>
      </c>
      <c r="E508" s="207" t="s">
        <v>751</v>
      </c>
      <c r="F508" s="208" t="s">
        <v>752</v>
      </c>
      <c r="G508" s="209" t="s">
        <v>250</v>
      </c>
      <c r="H508" s="210">
        <v>12634.43</v>
      </c>
      <c r="I508" s="211"/>
      <c r="J508" s="212">
        <f>ROUND(I508*H508,2)</f>
        <v>0</v>
      </c>
      <c r="K508" s="208" t="s">
        <v>134</v>
      </c>
      <c r="L508" s="46"/>
      <c r="M508" s="213" t="s">
        <v>21</v>
      </c>
      <c r="N508" s="214" t="s">
        <v>44</v>
      </c>
      <c r="O508" s="86"/>
      <c r="P508" s="215">
        <f>O508*H508</f>
        <v>0</v>
      </c>
      <c r="Q508" s="215">
        <v>0</v>
      </c>
      <c r="R508" s="215">
        <f>Q508*H508</f>
        <v>0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85</v>
      </c>
      <c r="AT508" s="217" t="s">
        <v>130</v>
      </c>
      <c r="AU508" s="217" t="s">
        <v>82</v>
      </c>
      <c r="AY508" s="19" t="s">
        <v>128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78</v>
      </c>
      <c r="BK508" s="218">
        <f>ROUND(I508*H508,2)</f>
        <v>0</v>
      </c>
      <c r="BL508" s="19" t="s">
        <v>85</v>
      </c>
      <c r="BM508" s="217" t="s">
        <v>753</v>
      </c>
    </row>
    <row r="509" s="2" customFormat="1">
      <c r="A509" s="40"/>
      <c r="B509" s="41"/>
      <c r="C509" s="42"/>
      <c r="D509" s="219" t="s">
        <v>136</v>
      </c>
      <c r="E509" s="42"/>
      <c r="F509" s="220" t="s">
        <v>754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136</v>
      </c>
      <c r="AU509" s="19" t="s">
        <v>82</v>
      </c>
    </row>
    <row r="510" s="13" customFormat="1">
      <c r="A510" s="13"/>
      <c r="B510" s="224"/>
      <c r="C510" s="225"/>
      <c r="D510" s="226" t="s">
        <v>138</v>
      </c>
      <c r="E510" s="227" t="s">
        <v>21</v>
      </c>
      <c r="F510" s="228" t="s">
        <v>755</v>
      </c>
      <c r="G510" s="225"/>
      <c r="H510" s="229">
        <v>12634.43</v>
      </c>
      <c r="I510" s="230"/>
      <c r="J510" s="225"/>
      <c r="K510" s="225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138</v>
      </c>
      <c r="AU510" s="235" t="s">
        <v>82</v>
      </c>
      <c r="AV510" s="13" t="s">
        <v>82</v>
      </c>
      <c r="AW510" s="13" t="s">
        <v>34</v>
      </c>
      <c r="AX510" s="13" t="s">
        <v>73</v>
      </c>
      <c r="AY510" s="235" t="s">
        <v>128</v>
      </c>
    </row>
    <row r="511" s="14" customFormat="1">
      <c r="A511" s="14"/>
      <c r="B511" s="236"/>
      <c r="C511" s="237"/>
      <c r="D511" s="226" t="s">
        <v>138</v>
      </c>
      <c r="E511" s="238" t="s">
        <v>21</v>
      </c>
      <c r="F511" s="239" t="s">
        <v>146</v>
      </c>
      <c r="G511" s="237"/>
      <c r="H511" s="240">
        <v>12634.43</v>
      </c>
      <c r="I511" s="241"/>
      <c r="J511" s="237"/>
      <c r="K511" s="237"/>
      <c r="L511" s="242"/>
      <c r="M511" s="243"/>
      <c r="N511" s="244"/>
      <c r="O511" s="244"/>
      <c r="P511" s="244"/>
      <c r="Q511" s="244"/>
      <c r="R511" s="244"/>
      <c r="S511" s="244"/>
      <c r="T511" s="24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6" t="s">
        <v>138</v>
      </c>
      <c r="AU511" s="246" t="s">
        <v>82</v>
      </c>
      <c r="AV511" s="14" t="s">
        <v>85</v>
      </c>
      <c r="AW511" s="14" t="s">
        <v>34</v>
      </c>
      <c r="AX511" s="14" t="s">
        <v>78</v>
      </c>
      <c r="AY511" s="246" t="s">
        <v>128</v>
      </c>
    </row>
    <row r="512" s="2" customFormat="1" ht="14.4" customHeight="1">
      <c r="A512" s="40"/>
      <c r="B512" s="41"/>
      <c r="C512" s="206" t="s">
        <v>756</v>
      </c>
      <c r="D512" s="206" t="s">
        <v>130</v>
      </c>
      <c r="E512" s="207" t="s">
        <v>757</v>
      </c>
      <c r="F512" s="208" t="s">
        <v>747</v>
      </c>
      <c r="G512" s="209" t="s">
        <v>250</v>
      </c>
      <c r="H512" s="210">
        <v>721.779</v>
      </c>
      <c r="I512" s="211"/>
      <c r="J512" s="212">
        <f>ROUND(I512*H512,2)</f>
        <v>0</v>
      </c>
      <c r="K512" s="208" t="s">
        <v>21</v>
      </c>
      <c r="L512" s="46"/>
      <c r="M512" s="213" t="s">
        <v>21</v>
      </c>
      <c r="N512" s="214" t="s">
        <v>44</v>
      </c>
      <c r="O512" s="86"/>
      <c r="P512" s="215">
        <f>O512*H512</f>
        <v>0</v>
      </c>
      <c r="Q512" s="215">
        <v>0</v>
      </c>
      <c r="R512" s="215">
        <f>Q512*H512</f>
        <v>0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85</v>
      </c>
      <c r="AT512" s="217" t="s">
        <v>130</v>
      </c>
      <c r="AU512" s="217" t="s">
        <v>82</v>
      </c>
      <c r="AY512" s="19" t="s">
        <v>128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78</v>
      </c>
      <c r="BK512" s="218">
        <f>ROUND(I512*H512,2)</f>
        <v>0</v>
      </c>
      <c r="BL512" s="19" t="s">
        <v>85</v>
      </c>
      <c r="BM512" s="217" t="s">
        <v>758</v>
      </c>
    </row>
    <row r="513" s="2" customFormat="1">
      <c r="A513" s="40"/>
      <c r="B513" s="41"/>
      <c r="C513" s="42"/>
      <c r="D513" s="226" t="s">
        <v>198</v>
      </c>
      <c r="E513" s="42"/>
      <c r="F513" s="247" t="s">
        <v>759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198</v>
      </c>
      <c r="AU513" s="19" t="s">
        <v>82</v>
      </c>
    </row>
    <row r="514" s="13" customFormat="1">
      <c r="A514" s="13"/>
      <c r="B514" s="224"/>
      <c r="C514" s="225"/>
      <c r="D514" s="226" t="s">
        <v>138</v>
      </c>
      <c r="E514" s="227" t="s">
        <v>21</v>
      </c>
      <c r="F514" s="228" t="s">
        <v>760</v>
      </c>
      <c r="G514" s="225"/>
      <c r="H514" s="229">
        <v>754.899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138</v>
      </c>
      <c r="AU514" s="235" t="s">
        <v>82</v>
      </c>
      <c r="AV514" s="13" t="s">
        <v>82</v>
      </c>
      <c r="AW514" s="13" t="s">
        <v>34</v>
      </c>
      <c r="AX514" s="13" t="s">
        <v>73</v>
      </c>
      <c r="AY514" s="235" t="s">
        <v>128</v>
      </c>
    </row>
    <row r="515" s="13" customFormat="1">
      <c r="A515" s="13"/>
      <c r="B515" s="224"/>
      <c r="C515" s="225"/>
      <c r="D515" s="226" t="s">
        <v>138</v>
      </c>
      <c r="E515" s="227" t="s">
        <v>21</v>
      </c>
      <c r="F515" s="228" t="s">
        <v>761</v>
      </c>
      <c r="G515" s="225"/>
      <c r="H515" s="229">
        <v>-33.119999999999997</v>
      </c>
      <c r="I515" s="230"/>
      <c r="J515" s="225"/>
      <c r="K515" s="225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138</v>
      </c>
      <c r="AU515" s="235" t="s">
        <v>82</v>
      </c>
      <c r="AV515" s="13" t="s">
        <v>82</v>
      </c>
      <c r="AW515" s="13" t="s">
        <v>34</v>
      </c>
      <c r="AX515" s="13" t="s">
        <v>73</v>
      </c>
      <c r="AY515" s="235" t="s">
        <v>128</v>
      </c>
    </row>
    <row r="516" s="15" customFormat="1">
      <c r="A516" s="15"/>
      <c r="B516" s="248"/>
      <c r="C516" s="249"/>
      <c r="D516" s="226" t="s">
        <v>138</v>
      </c>
      <c r="E516" s="250" t="s">
        <v>21</v>
      </c>
      <c r="F516" s="251" t="s">
        <v>219</v>
      </c>
      <c r="G516" s="249"/>
      <c r="H516" s="252">
        <v>721.779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8" t="s">
        <v>138</v>
      </c>
      <c r="AU516" s="258" t="s">
        <v>82</v>
      </c>
      <c r="AV516" s="15" t="s">
        <v>147</v>
      </c>
      <c r="AW516" s="15" t="s">
        <v>34</v>
      </c>
      <c r="AX516" s="15" t="s">
        <v>73</v>
      </c>
      <c r="AY516" s="258" t="s">
        <v>128</v>
      </c>
    </row>
    <row r="517" s="14" customFormat="1">
      <c r="A517" s="14"/>
      <c r="B517" s="236"/>
      <c r="C517" s="237"/>
      <c r="D517" s="226" t="s">
        <v>138</v>
      </c>
      <c r="E517" s="238" t="s">
        <v>21</v>
      </c>
      <c r="F517" s="239" t="s">
        <v>146</v>
      </c>
      <c r="G517" s="237"/>
      <c r="H517" s="240">
        <v>721.779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138</v>
      </c>
      <c r="AU517" s="246" t="s">
        <v>82</v>
      </c>
      <c r="AV517" s="14" t="s">
        <v>85</v>
      </c>
      <c r="AW517" s="14" t="s">
        <v>34</v>
      </c>
      <c r="AX517" s="14" t="s">
        <v>78</v>
      </c>
      <c r="AY517" s="246" t="s">
        <v>128</v>
      </c>
    </row>
    <row r="518" s="2" customFormat="1" ht="14.4" customHeight="1">
      <c r="A518" s="40"/>
      <c r="B518" s="41"/>
      <c r="C518" s="206" t="s">
        <v>762</v>
      </c>
      <c r="D518" s="206" t="s">
        <v>130</v>
      </c>
      <c r="E518" s="207" t="s">
        <v>763</v>
      </c>
      <c r="F518" s="208" t="s">
        <v>764</v>
      </c>
      <c r="G518" s="209" t="s">
        <v>250</v>
      </c>
      <c r="H518" s="210">
        <v>33.119999999999997</v>
      </c>
      <c r="I518" s="211"/>
      <c r="J518" s="212">
        <f>ROUND(I518*H518,2)</f>
        <v>0</v>
      </c>
      <c r="K518" s="208" t="s">
        <v>134</v>
      </c>
      <c r="L518" s="46"/>
      <c r="M518" s="213" t="s">
        <v>21</v>
      </c>
      <c r="N518" s="214" t="s">
        <v>44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85</v>
      </c>
      <c r="AT518" s="217" t="s">
        <v>130</v>
      </c>
      <c r="AU518" s="217" t="s">
        <v>82</v>
      </c>
      <c r="AY518" s="19" t="s">
        <v>128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78</v>
      </c>
      <c r="BK518" s="218">
        <f>ROUND(I518*H518,2)</f>
        <v>0</v>
      </c>
      <c r="BL518" s="19" t="s">
        <v>85</v>
      </c>
      <c r="BM518" s="217" t="s">
        <v>765</v>
      </c>
    </row>
    <row r="519" s="2" customFormat="1">
      <c r="A519" s="40"/>
      <c r="B519" s="41"/>
      <c r="C519" s="42"/>
      <c r="D519" s="219" t="s">
        <v>136</v>
      </c>
      <c r="E519" s="42"/>
      <c r="F519" s="220" t="s">
        <v>766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136</v>
      </c>
      <c r="AU519" s="19" t="s">
        <v>82</v>
      </c>
    </row>
    <row r="520" s="13" customFormat="1">
      <c r="A520" s="13"/>
      <c r="B520" s="224"/>
      <c r="C520" s="225"/>
      <c r="D520" s="226" t="s">
        <v>138</v>
      </c>
      <c r="E520" s="227" t="s">
        <v>21</v>
      </c>
      <c r="F520" s="228" t="s">
        <v>767</v>
      </c>
      <c r="G520" s="225"/>
      <c r="H520" s="229">
        <v>33.119999999999997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138</v>
      </c>
      <c r="AU520" s="235" t="s">
        <v>82</v>
      </c>
      <c r="AV520" s="13" t="s">
        <v>82</v>
      </c>
      <c r="AW520" s="13" t="s">
        <v>34</v>
      </c>
      <c r="AX520" s="13" t="s">
        <v>73</v>
      </c>
      <c r="AY520" s="235" t="s">
        <v>128</v>
      </c>
    </row>
    <row r="521" s="14" customFormat="1">
      <c r="A521" s="14"/>
      <c r="B521" s="236"/>
      <c r="C521" s="237"/>
      <c r="D521" s="226" t="s">
        <v>138</v>
      </c>
      <c r="E521" s="238" t="s">
        <v>21</v>
      </c>
      <c r="F521" s="239" t="s">
        <v>146</v>
      </c>
      <c r="G521" s="237"/>
      <c r="H521" s="240">
        <v>33.119999999999997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138</v>
      </c>
      <c r="AU521" s="246" t="s">
        <v>82</v>
      </c>
      <c r="AV521" s="14" t="s">
        <v>85</v>
      </c>
      <c r="AW521" s="14" t="s">
        <v>34</v>
      </c>
      <c r="AX521" s="14" t="s">
        <v>78</v>
      </c>
      <c r="AY521" s="246" t="s">
        <v>128</v>
      </c>
    </row>
    <row r="522" s="2" customFormat="1" ht="19.8" customHeight="1">
      <c r="A522" s="40"/>
      <c r="B522" s="41"/>
      <c r="C522" s="206" t="s">
        <v>768</v>
      </c>
      <c r="D522" s="206" t="s">
        <v>130</v>
      </c>
      <c r="E522" s="207" t="s">
        <v>769</v>
      </c>
      <c r="F522" s="208" t="s">
        <v>770</v>
      </c>
      <c r="G522" s="209" t="s">
        <v>250</v>
      </c>
      <c r="H522" s="210">
        <v>25.302</v>
      </c>
      <c r="I522" s="211"/>
      <c r="J522" s="212">
        <f>ROUND(I522*H522,2)</f>
        <v>0</v>
      </c>
      <c r="K522" s="208" t="s">
        <v>134</v>
      </c>
      <c r="L522" s="46"/>
      <c r="M522" s="213" t="s">
        <v>21</v>
      </c>
      <c r="N522" s="214" t="s">
        <v>44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85</v>
      </c>
      <c r="AT522" s="217" t="s">
        <v>130</v>
      </c>
      <c r="AU522" s="217" t="s">
        <v>82</v>
      </c>
      <c r="AY522" s="19" t="s">
        <v>128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78</v>
      </c>
      <c r="BK522" s="218">
        <f>ROUND(I522*H522,2)</f>
        <v>0</v>
      </c>
      <c r="BL522" s="19" t="s">
        <v>85</v>
      </c>
      <c r="BM522" s="217" t="s">
        <v>771</v>
      </c>
    </row>
    <row r="523" s="2" customFormat="1">
      <c r="A523" s="40"/>
      <c r="B523" s="41"/>
      <c r="C523" s="42"/>
      <c r="D523" s="219" t="s">
        <v>136</v>
      </c>
      <c r="E523" s="42"/>
      <c r="F523" s="220" t="s">
        <v>772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136</v>
      </c>
      <c r="AU523" s="19" t="s">
        <v>82</v>
      </c>
    </row>
    <row r="524" s="13" customFormat="1">
      <c r="A524" s="13"/>
      <c r="B524" s="224"/>
      <c r="C524" s="225"/>
      <c r="D524" s="226" t="s">
        <v>138</v>
      </c>
      <c r="E524" s="227" t="s">
        <v>21</v>
      </c>
      <c r="F524" s="228" t="s">
        <v>773</v>
      </c>
      <c r="G524" s="225"/>
      <c r="H524" s="229">
        <v>23.231999999999999</v>
      </c>
      <c r="I524" s="230"/>
      <c r="J524" s="225"/>
      <c r="K524" s="225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138</v>
      </c>
      <c r="AU524" s="235" t="s">
        <v>82</v>
      </c>
      <c r="AV524" s="13" t="s">
        <v>82</v>
      </c>
      <c r="AW524" s="13" t="s">
        <v>34</v>
      </c>
      <c r="AX524" s="13" t="s">
        <v>73</v>
      </c>
      <c r="AY524" s="235" t="s">
        <v>128</v>
      </c>
    </row>
    <row r="525" s="13" customFormat="1">
      <c r="A525" s="13"/>
      <c r="B525" s="224"/>
      <c r="C525" s="225"/>
      <c r="D525" s="226" t="s">
        <v>138</v>
      </c>
      <c r="E525" s="227" t="s">
        <v>21</v>
      </c>
      <c r="F525" s="228" t="s">
        <v>774</v>
      </c>
      <c r="G525" s="225"/>
      <c r="H525" s="229">
        <v>2.0699999999999998</v>
      </c>
      <c r="I525" s="230"/>
      <c r="J525" s="225"/>
      <c r="K525" s="225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138</v>
      </c>
      <c r="AU525" s="235" t="s">
        <v>82</v>
      </c>
      <c r="AV525" s="13" t="s">
        <v>82</v>
      </c>
      <c r="AW525" s="13" t="s">
        <v>34</v>
      </c>
      <c r="AX525" s="13" t="s">
        <v>73</v>
      </c>
      <c r="AY525" s="235" t="s">
        <v>128</v>
      </c>
    </row>
    <row r="526" s="14" customFormat="1">
      <c r="A526" s="14"/>
      <c r="B526" s="236"/>
      <c r="C526" s="237"/>
      <c r="D526" s="226" t="s">
        <v>138</v>
      </c>
      <c r="E526" s="238" t="s">
        <v>21</v>
      </c>
      <c r="F526" s="239" t="s">
        <v>146</v>
      </c>
      <c r="G526" s="237"/>
      <c r="H526" s="240">
        <v>25.302</v>
      </c>
      <c r="I526" s="241"/>
      <c r="J526" s="237"/>
      <c r="K526" s="237"/>
      <c r="L526" s="242"/>
      <c r="M526" s="243"/>
      <c r="N526" s="244"/>
      <c r="O526" s="244"/>
      <c r="P526" s="244"/>
      <c r="Q526" s="244"/>
      <c r="R526" s="244"/>
      <c r="S526" s="244"/>
      <c r="T526" s="24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6" t="s">
        <v>138</v>
      </c>
      <c r="AU526" s="246" t="s">
        <v>82</v>
      </c>
      <c r="AV526" s="14" t="s">
        <v>85</v>
      </c>
      <c r="AW526" s="14" t="s">
        <v>34</v>
      </c>
      <c r="AX526" s="14" t="s">
        <v>78</v>
      </c>
      <c r="AY526" s="246" t="s">
        <v>128</v>
      </c>
    </row>
    <row r="527" s="2" customFormat="1" ht="22.2" customHeight="1">
      <c r="A527" s="40"/>
      <c r="B527" s="41"/>
      <c r="C527" s="206" t="s">
        <v>775</v>
      </c>
      <c r="D527" s="206" t="s">
        <v>130</v>
      </c>
      <c r="E527" s="207" t="s">
        <v>776</v>
      </c>
      <c r="F527" s="208" t="s">
        <v>777</v>
      </c>
      <c r="G527" s="209" t="s">
        <v>250</v>
      </c>
      <c r="H527" s="210">
        <v>480.738</v>
      </c>
      <c r="I527" s="211"/>
      <c r="J527" s="212">
        <f>ROUND(I527*H527,2)</f>
        <v>0</v>
      </c>
      <c r="K527" s="208" t="s">
        <v>134</v>
      </c>
      <c r="L527" s="46"/>
      <c r="M527" s="213" t="s">
        <v>21</v>
      </c>
      <c r="N527" s="214" t="s">
        <v>44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85</v>
      </c>
      <c r="AT527" s="217" t="s">
        <v>130</v>
      </c>
      <c r="AU527" s="217" t="s">
        <v>82</v>
      </c>
      <c r="AY527" s="19" t="s">
        <v>128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78</v>
      </c>
      <c r="BK527" s="218">
        <f>ROUND(I527*H527,2)</f>
        <v>0</v>
      </c>
      <c r="BL527" s="19" t="s">
        <v>85</v>
      </c>
      <c r="BM527" s="217" t="s">
        <v>778</v>
      </c>
    </row>
    <row r="528" s="2" customFormat="1">
      <c r="A528" s="40"/>
      <c r="B528" s="41"/>
      <c r="C528" s="42"/>
      <c r="D528" s="219" t="s">
        <v>136</v>
      </c>
      <c r="E528" s="42"/>
      <c r="F528" s="220" t="s">
        <v>779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136</v>
      </c>
      <c r="AU528" s="19" t="s">
        <v>82</v>
      </c>
    </row>
    <row r="529" s="13" customFormat="1">
      <c r="A529" s="13"/>
      <c r="B529" s="224"/>
      <c r="C529" s="225"/>
      <c r="D529" s="226" t="s">
        <v>138</v>
      </c>
      <c r="E529" s="227" t="s">
        <v>21</v>
      </c>
      <c r="F529" s="228" t="s">
        <v>780</v>
      </c>
      <c r="G529" s="225"/>
      <c r="H529" s="229">
        <v>480.738</v>
      </c>
      <c r="I529" s="230"/>
      <c r="J529" s="225"/>
      <c r="K529" s="225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138</v>
      </c>
      <c r="AU529" s="235" t="s">
        <v>82</v>
      </c>
      <c r="AV529" s="13" t="s">
        <v>82</v>
      </c>
      <c r="AW529" s="13" t="s">
        <v>34</v>
      </c>
      <c r="AX529" s="13" t="s">
        <v>73</v>
      </c>
      <c r="AY529" s="235" t="s">
        <v>128</v>
      </c>
    </row>
    <row r="530" s="14" customFormat="1">
      <c r="A530" s="14"/>
      <c r="B530" s="236"/>
      <c r="C530" s="237"/>
      <c r="D530" s="226" t="s">
        <v>138</v>
      </c>
      <c r="E530" s="238" t="s">
        <v>21</v>
      </c>
      <c r="F530" s="239" t="s">
        <v>146</v>
      </c>
      <c r="G530" s="237"/>
      <c r="H530" s="240">
        <v>480.738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138</v>
      </c>
      <c r="AU530" s="246" t="s">
        <v>82</v>
      </c>
      <c r="AV530" s="14" t="s">
        <v>85</v>
      </c>
      <c r="AW530" s="14" t="s">
        <v>34</v>
      </c>
      <c r="AX530" s="14" t="s">
        <v>78</v>
      </c>
      <c r="AY530" s="246" t="s">
        <v>128</v>
      </c>
    </row>
    <row r="531" s="2" customFormat="1" ht="22.2" customHeight="1">
      <c r="A531" s="40"/>
      <c r="B531" s="41"/>
      <c r="C531" s="206" t="s">
        <v>781</v>
      </c>
      <c r="D531" s="206" t="s">
        <v>130</v>
      </c>
      <c r="E531" s="207" t="s">
        <v>782</v>
      </c>
      <c r="F531" s="208" t="s">
        <v>783</v>
      </c>
      <c r="G531" s="209" t="s">
        <v>250</v>
      </c>
      <c r="H531" s="210">
        <v>23.231999999999999</v>
      </c>
      <c r="I531" s="211"/>
      <c r="J531" s="212">
        <f>ROUND(I531*H531,2)</f>
        <v>0</v>
      </c>
      <c r="K531" s="208" t="s">
        <v>134</v>
      </c>
      <c r="L531" s="46"/>
      <c r="M531" s="213" t="s">
        <v>21</v>
      </c>
      <c r="N531" s="214" t="s">
        <v>44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85</v>
      </c>
      <c r="AT531" s="217" t="s">
        <v>130</v>
      </c>
      <c r="AU531" s="217" t="s">
        <v>82</v>
      </c>
      <c r="AY531" s="19" t="s">
        <v>128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78</v>
      </c>
      <c r="BK531" s="218">
        <f>ROUND(I531*H531,2)</f>
        <v>0</v>
      </c>
      <c r="BL531" s="19" t="s">
        <v>85</v>
      </c>
      <c r="BM531" s="217" t="s">
        <v>784</v>
      </c>
    </row>
    <row r="532" s="2" customFormat="1">
      <c r="A532" s="40"/>
      <c r="B532" s="41"/>
      <c r="C532" s="42"/>
      <c r="D532" s="219" t="s">
        <v>136</v>
      </c>
      <c r="E532" s="42"/>
      <c r="F532" s="220" t="s">
        <v>785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136</v>
      </c>
      <c r="AU532" s="19" t="s">
        <v>82</v>
      </c>
    </row>
    <row r="533" s="13" customFormat="1">
      <c r="A533" s="13"/>
      <c r="B533" s="224"/>
      <c r="C533" s="225"/>
      <c r="D533" s="226" t="s">
        <v>138</v>
      </c>
      <c r="E533" s="227" t="s">
        <v>21</v>
      </c>
      <c r="F533" s="228" t="s">
        <v>786</v>
      </c>
      <c r="G533" s="225"/>
      <c r="H533" s="229">
        <v>23.231999999999999</v>
      </c>
      <c r="I533" s="230"/>
      <c r="J533" s="225"/>
      <c r="K533" s="225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138</v>
      </c>
      <c r="AU533" s="235" t="s">
        <v>82</v>
      </c>
      <c r="AV533" s="13" t="s">
        <v>82</v>
      </c>
      <c r="AW533" s="13" t="s">
        <v>34</v>
      </c>
      <c r="AX533" s="13" t="s">
        <v>78</v>
      </c>
      <c r="AY533" s="235" t="s">
        <v>128</v>
      </c>
    </row>
    <row r="534" s="2" customFormat="1" ht="22.2" customHeight="1">
      <c r="A534" s="40"/>
      <c r="B534" s="41"/>
      <c r="C534" s="206" t="s">
        <v>787</v>
      </c>
      <c r="D534" s="206" t="s">
        <v>130</v>
      </c>
      <c r="E534" s="207" t="s">
        <v>788</v>
      </c>
      <c r="F534" s="208" t="s">
        <v>789</v>
      </c>
      <c r="G534" s="209" t="s">
        <v>250</v>
      </c>
      <c r="H534" s="210">
        <v>664.97000000000003</v>
      </c>
      <c r="I534" s="211"/>
      <c r="J534" s="212">
        <f>ROUND(I534*H534,2)</f>
        <v>0</v>
      </c>
      <c r="K534" s="208" t="s">
        <v>134</v>
      </c>
      <c r="L534" s="46"/>
      <c r="M534" s="213" t="s">
        <v>21</v>
      </c>
      <c r="N534" s="214" t="s">
        <v>44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85</v>
      </c>
      <c r="AT534" s="217" t="s">
        <v>130</v>
      </c>
      <c r="AU534" s="217" t="s">
        <v>82</v>
      </c>
      <c r="AY534" s="19" t="s">
        <v>128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78</v>
      </c>
      <c r="BK534" s="218">
        <f>ROUND(I534*H534,2)</f>
        <v>0</v>
      </c>
      <c r="BL534" s="19" t="s">
        <v>85</v>
      </c>
      <c r="BM534" s="217" t="s">
        <v>790</v>
      </c>
    </row>
    <row r="535" s="2" customFormat="1">
      <c r="A535" s="40"/>
      <c r="B535" s="41"/>
      <c r="C535" s="42"/>
      <c r="D535" s="219" t="s">
        <v>136</v>
      </c>
      <c r="E535" s="42"/>
      <c r="F535" s="220" t="s">
        <v>791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136</v>
      </c>
      <c r="AU535" s="19" t="s">
        <v>82</v>
      </c>
    </row>
    <row r="536" s="13" customFormat="1">
      <c r="A536" s="13"/>
      <c r="B536" s="224"/>
      <c r="C536" s="225"/>
      <c r="D536" s="226" t="s">
        <v>138</v>
      </c>
      <c r="E536" s="227" t="s">
        <v>21</v>
      </c>
      <c r="F536" s="228" t="s">
        <v>792</v>
      </c>
      <c r="G536" s="225"/>
      <c r="H536" s="229">
        <v>664.97000000000003</v>
      </c>
      <c r="I536" s="230"/>
      <c r="J536" s="225"/>
      <c r="K536" s="225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138</v>
      </c>
      <c r="AU536" s="235" t="s">
        <v>82</v>
      </c>
      <c r="AV536" s="13" t="s">
        <v>82</v>
      </c>
      <c r="AW536" s="13" t="s">
        <v>34</v>
      </c>
      <c r="AX536" s="13" t="s">
        <v>78</v>
      </c>
      <c r="AY536" s="235" t="s">
        <v>128</v>
      </c>
    </row>
    <row r="537" s="12" customFormat="1" ht="22.8" customHeight="1">
      <c r="A537" s="12"/>
      <c r="B537" s="190"/>
      <c r="C537" s="191"/>
      <c r="D537" s="192" t="s">
        <v>72</v>
      </c>
      <c r="E537" s="204" t="s">
        <v>793</v>
      </c>
      <c r="F537" s="204" t="s">
        <v>794</v>
      </c>
      <c r="G537" s="191"/>
      <c r="H537" s="191"/>
      <c r="I537" s="194"/>
      <c r="J537" s="205">
        <f>BK537</f>
        <v>0</v>
      </c>
      <c r="K537" s="191"/>
      <c r="L537" s="196"/>
      <c r="M537" s="197"/>
      <c r="N537" s="198"/>
      <c r="O537" s="198"/>
      <c r="P537" s="199">
        <f>SUM(P538:P541)</f>
        <v>0</v>
      </c>
      <c r="Q537" s="198"/>
      <c r="R537" s="199">
        <f>SUM(R538:R541)</f>
        <v>0</v>
      </c>
      <c r="S537" s="198"/>
      <c r="T537" s="200">
        <f>SUM(T538:T541)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01" t="s">
        <v>78</v>
      </c>
      <c r="AT537" s="202" t="s">
        <v>72</v>
      </c>
      <c r="AU537" s="202" t="s">
        <v>78</v>
      </c>
      <c r="AY537" s="201" t="s">
        <v>128</v>
      </c>
      <c r="BK537" s="203">
        <f>SUM(BK538:BK541)</f>
        <v>0</v>
      </c>
    </row>
    <row r="538" s="2" customFormat="1" ht="22.2" customHeight="1">
      <c r="A538" s="40"/>
      <c r="B538" s="41"/>
      <c r="C538" s="206" t="s">
        <v>795</v>
      </c>
      <c r="D538" s="206" t="s">
        <v>130</v>
      </c>
      <c r="E538" s="207" t="s">
        <v>796</v>
      </c>
      <c r="F538" s="208" t="s">
        <v>797</v>
      </c>
      <c r="G538" s="209" t="s">
        <v>250</v>
      </c>
      <c r="H538" s="210">
        <v>603.94299999999998</v>
      </c>
      <c r="I538" s="211"/>
      <c r="J538" s="212">
        <f>ROUND(I538*H538,2)</f>
        <v>0</v>
      </c>
      <c r="K538" s="208" t="s">
        <v>134</v>
      </c>
      <c r="L538" s="46"/>
      <c r="M538" s="213" t="s">
        <v>21</v>
      </c>
      <c r="N538" s="214" t="s">
        <v>44</v>
      </c>
      <c r="O538" s="86"/>
      <c r="P538" s="215">
        <f>O538*H538</f>
        <v>0</v>
      </c>
      <c r="Q538" s="215">
        <v>0</v>
      </c>
      <c r="R538" s="215">
        <f>Q538*H538</f>
        <v>0</v>
      </c>
      <c r="S538" s="215">
        <v>0</v>
      </c>
      <c r="T538" s="216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7" t="s">
        <v>85</v>
      </c>
      <c r="AT538" s="217" t="s">
        <v>130</v>
      </c>
      <c r="AU538" s="217" t="s">
        <v>82</v>
      </c>
      <c r="AY538" s="19" t="s">
        <v>128</v>
      </c>
      <c r="BE538" s="218">
        <f>IF(N538="základní",J538,0)</f>
        <v>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9" t="s">
        <v>78</v>
      </c>
      <c r="BK538" s="218">
        <f>ROUND(I538*H538,2)</f>
        <v>0</v>
      </c>
      <c r="BL538" s="19" t="s">
        <v>85</v>
      </c>
      <c r="BM538" s="217" t="s">
        <v>798</v>
      </c>
    </row>
    <row r="539" s="2" customFormat="1">
      <c r="A539" s="40"/>
      <c r="B539" s="41"/>
      <c r="C539" s="42"/>
      <c r="D539" s="219" t="s">
        <v>136</v>
      </c>
      <c r="E539" s="42"/>
      <c r="F539" s="220" t="s">
        <v>799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136</v>
      </c>
      <c r="AU539" s="19" t="s">
        <v>82</v>
      </c>
    </row>
    <row r="540" s="2" customFormat="1" ht="22.2" customHeight="1">
      <c r="A540" s="40"/>
      <c r="B540" s="41"/>
      <c r="C540" s="206" t="s">
        <v>800</v>
      </c>
      <c r="D540" s="206" t="s">
        <v>130</v>
      </c>
      <c r="E540" s="207" t="s">
        <v>801</v>
      </c>
      <c r="F540" s="208" t="s">
        <v>802</v>
      </c>
      <c r="G540" s="209" t="s">
        <v>250</v>
      </c>
      <c r="H540" s="210">
        <v>603.94299999999998</v>
      </c>
      <c r="I540" s="211"/>
      <c r="J540" s="212">
        <f>ROUND(I540*H540,2)</f>
        <v>0</v>
      </c>
      <c r="K540" s="208" t="s">
        <v>134</v>
      </c>
      <c r="L540" s="46"/>
      <c r="M540" s="213" t="s">
        <v>21</v>
      </c>
      <c r="N540" s="214" t="s">
        <v>44</v>
      </c>
      <c r="O540" s="86"/>
      <c r="P540" s="215">
        <f>O540*H540</f>
        <v>0</v>
      </c>
      <c r="Q540" s="215">
        <v>0</v>
      </c>
      <c r="R540" s="215">
        <f>Q540*H540</f>
        <v>0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85</v>
      </c>
      <c r="AT540" s="217" t="s">
        <v>130</v>
      </c>
      <c r="AU540" s="217" t="s">
        <v>82</v>
      </c>
      <c r="AY540" s="19" t="s">
        <v>128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78</v>
      </c>
      <c r="BK540" s="218">
        <f>ROUND(I540*H540,2)</f>
        <v>0</v>
      </c>
      <c r="BL540" s="19" t="s">
        <v>85</v>
      </c>
      <c r="BM540" s="217" t="s">
        <v>803</v>
      </c>
    </row>
    <row r="541" s="2" customFormat="1">
      <c r="A541" s="40"/>
      <c r="B541" s="41"/>
      <c r="C541" s="42"/>
      <c r="D541" s="219" t="s">
        <v>136</v>
      </c>
      <c r="E541" s="42"/>
      <c r="F541" s="220" t="s">
        <v>804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136</v>
      </c>
      <c r="AU541" s="19" t="s">
        <v>82</v>
      </c>
    </row>
    <row r="542" s="12" customFormat="1" ht="25.92" customHeight="1">
      <c r="A542" s="12"/>
      <c r="B542" s="190"/>
      <c r="C542" s="191"/>
      <c r="D542" s="192" t="s">
        <v>72</v>
      </c>
      <c r="E542" s="193" t="s">
        <v>266</v>
      </c>
      <c r="F542" s="193" t="s">
        <v>805</v>
      </c>
      <c r="G542" s="191"/>
      <c r="H542" s="191"/>
      <c r="I542" s="194"/>
      <c r="J542" s="195">
        <f>BK542</f>
        <v>0</v>
      </c>
      <c r="K542" s="191"/>
      <c r="L542" s="196"/>
      <c r="M542" s="197"/>
      <c r="N542" s="198"/>
      <c r="O542" s="198"/>
      <c r="P542" s="199">
        <f>P543</f>
        <v>0</v>
      </c>
      <c r="Q542" s="198"/>
      <c r="R542" s="199">
        <f>R543</f>
        <v>1.8748800000000001</v>
      </c>
      <c r="S542" s="198"/>
      <c r="T542" s="200">
        <f>T543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01" t="s">
        <v>147</v>
      </c>
      <c r="AT542" s="202" t="s">
        <v>72</v>
      </c>
      <c r="AU542" s="202" t="s">
        <v>73</v>
      </c>
      <c r="AY542" s="201" t="s">
        <v>128</v>
      </c>
      <c r="BK542" s="203">
        <f>BK543</f>
        <v>0</v>
      </c>
    </row>
    <row r="543" s="12" customFormat="1" ht="22.8" customHeight="1">
      <c r="A543" s="12"/>
      <c r="B543" s="190"/>
      <c r="C543" s="191"/>
      <c r="D543" s="192" t="s">
        <v>72</v>
      </c>
      <c r="E543" s="204" t="s">
        <v>806</v>
      </c>
      <c r="F543" s="204" t="s">
        <v>807</v>
      </c>
      <c r="G543" s="191"/>
      <c r="H543" s="191"/>
      <c r="I543" s="194"/>
      <c r="J543" s="205">
        <f>BK543</f>
        <v>0</v>
      </c>
      <c r="K543" s="191"/>
      <c r="L543" s="196"/>
      <c r="M543" s="197"/>
      <c r="N543" s="198"/>
      <c r="O543" s="198"/>
      <c r="P543" s="199">
        <f>SUM(P544:P549)</f>
        <v>0</v>
      </c>
      <c r="Q543" s="198"/>
      <c r="R543" s="199">
        <f>SUM(R544:R549)</f>
        <v>1.8748800000000001</v>
      </c>
      <c r="S543" s="198"/>
      <c r="T543" s="200">
        <f>SUM(T544:T549)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01" t="s">
        <v>147</v>
      </c>
      <c r="AT543" s="202" t="s">
        <v>72</v>
      </c>
      <c r="AU543" s="202" t="s">
        <v>78</v>
      </c>
      <c r="AY543" s="201" t="s">
        <v>128</v>
      </c>
      <c r="BK543" s="203">
        <f>SUM(BK544:BK549)</f>
        <v>0</v>
      </c>
    </row>
    <row r="544" s="2" customFormat="1" ht="19.8" customHeight="1">
      <c r="A544" s="40"/>
      <c r="B544" s="41"/>
      <c r="C544" s="206" t="s">
        <v>808</v>
      </c>
      <c r="D544" s="206" t="s">
        <v>130</v>
      </c>
      <c r="E544" s="207" t="s">
        <v>809</v>
      </c>
      <c r="F544" s="208" t="s">
        <v>810</v>
      </c>
      <c r="G544" s="209" t="s">
        <v>191</v>
      </c>
      <c r="H544" s="210">
        <v>1</v>
      </c>
      <c r="I544" s="211"/>
      <c r="J544" s="212">
        <f>ROUND(I544*H544,2)</f>
        <v>0</v>
      </c>
      <c r="K544" s="208" t="s">
        <v>21</v>
      </c>
      <c r="L544" s="46"/>
      <c r="M544" s="213" t="s">
        <v>21</v>
      </c>
      <c r="N544" s="214" t="s">
        <v>44</v>
      </c>
      <c r="O544" s="86"/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516</v>
      </c>
      <c r="AT544" s="217" t="s">
        <v>130</v>
      </c>
      <c r="AU544" s="217" t="s">
        <v>82</v>
      </c>
      <c r="AY544" s="19" t="s">
        <v>128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78</v>
      </c>
      <c r="BK544" s="218">
        <f>ROUND(I544*H544,2)</f>
        <v>0</v>
      </c>
      <c r="BL544" s="19" t="s">
        <v>516</v>
      </c>
      <c r="BM544" s="217" t="s">
        <v>811</v>
      </c>
    </row>
    <row r="545" s="13" customFormat="1">
      <c r="A545" s="13"/>
      <c r="B545" s="224"/>
      <c r="C545" s="225"/>
      <c r="D545" s="226" t="s">
        <v>138</v>
      </c>
      <c r="E545" s="227" t="s">
        <v>21</v>
      </c>
      <c r="F545" s="228" t="s">
        <v>812</v>
      </c>
      <c r="G545" s="225"/>
      <c r="H545" s="229">
        <v>1</v>
      </c>
      <c r="I545" s="230"/>
      <c r="J545" s="225"/>
      <c r="K545" s="225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138</v>
      </c>
      <c r="AU545" s="235" t="s">
        <v>82</v>
      </c>
      <c r="AV545" s="13" t="s">
        <v>82</v>
      </c>
      <c r="AW545" s="13" t="s">
        <v>34</v>
      </c>
      <c r="AX545" s="13" t="s">
        <v>73</v>
      </c>
      <c r="AY545" s="235" t="s">
        <v>128</v>
      </c>
    </row>
    <row r="546" s="14" customFormat="1">
      <c r="A546" s="14"/>
      <c r="B546" s="236"/>
      <c r="C546" s="237"/>
      <c r="D546" s="226" t="s">
        <v>138</v>
      </c>
      <c r="E546" s="238" t="s">
        <v>21</v>
      </c>
      <c r="F546" s="239" t="s">
        <v>146</v>
      </c>
      <c r="G546" s="237"/>
      <c r="H546" s="240">
        <v>1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138</v>
      </c>
      <c r="AU546" s="246" t="s">
        <v>82</v>
      </c>
      <c r="AV546" s="14" t="s">
        <v>85</v>
      </c>
      <c r="AW546" s="14" t="s">
        <v>34</v>
      </c>
      <c r="AX546" s="14" t="s">
        <v>78</v>
      </c>
      <c r="AY546" s="246" t="s">
        <v>128</v>
      </c>
    </row>
    <row r="547" s="2" customFormat="1" ht="22.2" customHeight="1">
      <c r="A547" s="40"/>
      <c r="B547" s="41"/>
      <c r="C547" s="206" t="s">
        <v>813</v>
      </c>
      <c r="D547" s="206" t="s">
        <v>130</v>
      </c>
      <c r="E547" s="207" t="s">
        <v>814</v>
      </c>
      <c r="F547" s="208" t="s">
        <v>815</v>
      </c>
      <c r="G547" s="209" t="s">
        <v>294</v>
      </c>
      <c r="H547" s="210">
        <v>134.40000000000001</v>
      </c>
      <c r="I547" s="211"/>
      <c r="J547" s="212">
        <f>ROUND(I547*H547,2)</f>
        <v>0</v>
      </c>
      <c r="K547" s="208" t="s">
        <v>21</v>
      </c>
      <c r="L547" s="46"/>
      <c r="M547" s="213" t="s">
        <v>21</v>
      </c>
      <c r="N547" s="214" t="s">
        <v>44</v>
      </c>
      <c r="O547" s="86"/>
      <c r="P547" s="215">
        <f>O547*H547</f>
        <v>0</v>
      </c>
      <c r="Q547" s="215">
        <v>0.013950000000000001</v>
      </c>
      <c r="R547" s="215">
        <f>Q547*H547</f>
        <v>1.8748800000000001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516</v>
      </c>
      <c r="AT547" s="217" t="s">
        <v>130</v>
      </c>
      <c r="AU547" s="217" t="s">
        <v>82</v>
      </c>
      <c r="AY547" s="19" t="s">
        <v>128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78</v>
      </c>
      <c r="BK547" s="218">
        <f>ROUND(I547*H547,2)</f>
        <v>0</v>
      </c>
      <c r="BL547" s="19" t="s">
        <v>516</v>
      </c>
      <c r="BM547" s="217" t="s">
        <v>816</v>
      </c>
    </row>
    <row r="548" s="13" customFormat="1">
      <c r="A548" s="13"/>
      <c r="B548" s="224"/>
      <c r="C548" s="225"/>
      <c r="D548" s="226" t="s">
        <v>138</v>
      </c>
      <c r="E548" s="227" t="s">
        <v>21</v>
      </c>
      <c r="F548" s="228" t="s">
        <v>817</v>
      </c>
      <c r="G548" s="225"/>
      <c r="H548" s="229">
        <v>134.40000000000001</v>
      </c>
      <c r="I548" s="230"/>
      <c r="J548" s="225"/>
      <c r="K548" s="225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138</v>
      </c>
      <c r="AU548" s="235" t="s">
        <v>82</v>
      </c>
      <c r="AV548" s="13" t="s">
        <v>82</v>
      </c>
      <c r="AW548" s="13" t="s">
        <v>34</v>
      </c>
      <c r="AX548" s="13" t="s">
        <v>73</v>
      </c>
      <c r="AY548" s="235" t="s">
        <v>128</v>
      </c>
    </row>
    <row r="549" s="14" customFormat="1">
      <c r="A549" s="14"/>
      <c r="B549" s="236"/>
      <c r="C549" s="237"/>
      <c r="D549" s="226" t="s">
        <v>138</v>
      </c>
      <c r="E549" s="238" t="s">
        <v>21</v>
      </c>
      <c r="F549" s="239" t="s">
        <v>146</v>
      </c>
      <c r="G549" s="237"/>
      <c r="H549" s="240">
        <v>134.40000000000001</v>
      </c>
      <c r="I549" s="241"/>
      <c r="J549" s="237"/>
      <c r="K549" s="237"/>
      <c r="L549" s="242"/>
      <c r="M549" s="269"/>
      <c r="N549" s="270"/>
      <c r="O549" s="270"/>
      <c r="P549" s="270"/>
      <c r="Q549" s="270"/>
      <c r="R549" s="270"/>
      <c r="S549" s="270"/>
      <c r="T549" s="27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138</v>
      </c>
      <c r="AU549" s="246" t="s">
        <v>82</v>
      </c>
      <c r="AV549" s="14" t="s">
        <v>85</v>
      </c>
      <c r="AW549" s="14" t="s">
        <v>34</v>
      </c>
      <c r="AX549" s="14" t="s">
        <v>78</v>
      </c>
      <c r="AY549" s="246" t="s">
        <v>128</v>
      </c>
    </row>
    <row r="550" s="2" customFormat="1" ht="6.96" customHeight="1">
      <c r="A550" s="40"/>
      <c r="B550" s="61"/>
      <c r="C550" s="62"/>
      <c r="D550" s="62"/>
      <c r="E550" s="62"/>
      <c r="F550" s="62"/>
      <c r="G550" s="62"/>
      <c r="H550" s="62"/>
      <c r="I550" s="62"/>
      <c r="J550" s="62"/>
      <c r="K550" s="62"/>
      <c r="L550" s="46"/>
      <c r="M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</row>
  </sheetData>
  <sheetProtection sheet="1" autoFilter="0" formatColumns="0" formatRows="0" objects="1" scenarios="1" spinCount="100000" saltValue="G9Etq9ogbiV0tAvOttlcrYyeMFVp8YsQzsbJ3NuyVRyM8Ycusq2szK4XEl1HCJ0+WVVQRIVmD70ylZKprKPTWw==" hashValue="F7JDNrW2nCJQfmkeTI1OqWByCSzviyjy//Tw2zfIdLFHK4Gsd2QZeQsHALGkKpOBJhMw15Q721BMJzaQOFpaRg==" algorithmName="SHA-512" password="CC35"/>
  <autoFilter ref="C88:K54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13107241"/>
    <hyperlink ref="F96" r:id="rId2" display="https://podminky.urs.cz/item/CS_URS_2023_02/113107242"/>
    <hyperlink ref="F101" r:id="rId3" display="https://podminky.urs.cz/item/CS_URS_2023_02/113107243"/>
    <hyperlink ref="F104" r:id="rId4" display="https://podminky.urs.cz/item/CS_URS_2023_02/113154112"/>
    <hyperlink ref="F107" r:id="rId5" display="https://podminky.urs.cz/item/CS_URS_2023_02/113154223"/>
    <hyperlink ref="F111" r:id="rId6" display="https://podminky.urs.cz/item/CS_URS_2023_02/113154353"/>
    <hyperlink ref="F115" r:id="rId7" display="https://podminky.urs.cz/item/CS_URS_2023_02/113154324"/>
    <hyperlink ref="F118" r:id="rId8" display="https://podminky.urs.cz/item/CS_URS_2023_02/122252206"/>
    <hyperlink ref="F121" r:id="rId9" display="https://podminky.urs.cz/item/CS_URS_2023_02/122452206"/>
    <hyperlink ref="F127" r:id="rId10" display="https://podminky.urs.cz/item/CS_URS_2023_02/132312331"/>
    <hyperlink ref="F132" r:id="rId11" display="https://podminky.urs.cz/item/CS_URS_2023_02/132351101"/>
    <hyperlink ref="F135" r:id="rId12" display="https://podminky.urs.cz/item/CS_URS_2023_02/162251102"/>
    <hyperlink ref="F139" r:id="rId13" display="https://podminky.urs.cz/item/CS_URS_2023_02/162751117"/>
    <hyperlink ref="F149" r:id="rId14" display="https://podminky.urs.cz/item/CS_URS_2023_02/162751119"/>
    <hyperlink ref="F152" r:id="rId15" display="https://podminky.urs.cz/item/CS_URS_2023_02/162751137"/>
    <hyperlink ref="F157" r:id="rId16" display="https://podminky.urs.cz/item/CS_URS_2023_02/162751139"/>
    <hyperlink ref="F161" r:id="rId17" display="https://podminky.urs.cz/item/CS_URS_2023_02/167151101"/>
    <hyperlink ref="F165" r:id="rId18" display="https://podminky.urs.cz/item/CS_URS_2023_02/171201231"/>
    <hyperlink ref="F183" r:id="rId19" display="https://podminky.urs.cz/item/CS_URS_2023_02/175151101"/>
    <hyperlink ref="F191" r:id="rId20" display="https://podminky.urs.cz/item/CS_URS_2023_02/181152302"/>
    <hyperlink ref="F199" r:id="rId21" display="https://podminky.urs.cz/item/CS_URS_2023_02/451313511"/>
    <hyperlink ref="F204" r:id="rId22" display="https://podminky.urs.cz/item/CS_URS_2023_02/451541111"/>
    <hyperlink ref="F210" r:id="rId23" display="https://podminky.urs.cz/item/CS_URS_2023_02/452112112"/>
    <hyperlink ref="F216" r:id="rId24" display="https://podminky.urs.cz/item/CS_URS_2023_02/452112122"/>
    <hyperlink ref="F221" r:id="rId25" display="https://podminky.urs.cz/item/CS_URS_2023_02/452311131"/>
    <hyperlink ref="F227" r:id="rId26" display="https://podminky.urs.cz/item/CS_URS_2023_02/452311151"/>
    <hyperlink ref="F233" r:id="rId27" display="https://podminky.urs.cz/item/CS_URS_2023_02/452351101"/>
    <hyperlink ref="F238" r:id="rId28" display="https://podminky.urs.cz/item/CS_URS_2023_02/564811111"/>
    <hyperlink ref="F243" r:id="rId29" display="https://podminky.urs.cz/item/CS_URS_2023_02/564831111"/>
    <hyperlink ref="F246" r:id="rId30" display="https://podminky.urs.cz/item/CS_URS_2023_02/564661111"/>
    <hyperlink ref="F251" r:id="rId31" display="https://podminky.urs.cz/item/CS_URS_2023_02/564861111"/>
    <hyperlink ref="F258" r:id="rId32" display="https://podminky.urs.cz/item/CS_URS_2023_02/567134111"/>
    <hyperlink ref="F263" r:id="rId33" display="https://podminky.urs.cz/item/CS_URS_2023_02/567122112"/>
    <hyperlink ref="F269" r:id="rId34" display="https://podminky.urs.cz/item/CS_URS_2023_02/573111111"/>
    <hyperlink ref="F272" r:id="rId35" display="https://podminky.urs.cz/item/CS_URS_2023_02/573231106"/>
    <hyperlink ref="F281" r:id="rId36" display="https://podminky.urs.cz/item/CS_URS_2023_02/573231107"/>
    <hyperlink ref="F290" r:id="rId37" display="https://podminky.urs.cz/item/CS_URS_2023_02/577134111"/>
    <hyperlink ref="F297" r:id="rId38" display="https://podminky.urs.cz/item/CS_URS_2023_02/577134121"/>
    <hyperlink ref="F304" r:id="rId39" display="https://podminky.urs.cz/item/CS_URS_2023_02/565135101"/>
    <hyperlink ref="F307" r:id="rId40" display="https://podminky.urs.cz/item/CS_URS_2023_02/565155121"/>
    <hyperlink ref="F312" r:id="rId41" display="https://podminky.urs.cz/item/CS_URS_2023_02/577165122"/>
    <hyperlink ref="F317" r:id="rId42" display="https://podminky.urs.cz/item/CS_URS_2023_02/577165112"/>
    <hyperlink ref="F322" r:id="rId43" display="https://podminky.urs.cz/item/CS_URS_2023_02/584121108"/>
    <hyperlink ref="F345" r:id="rId44" display="https://podminky.urs.cz/item/CS_URS_2023_02/894811131"/>
    <hyperlink ref="F348" r:id="rId45" display="https://podminky.urs.cz/item/CS_URS_2023_02/894812331"/>
    <hyperlink ref="F351" r:id="rId46" display="https://podminky.urs.cz/item/CS_URS_2023_02/894812339"/>
    <hyperlink ref="F354" r:id="rId47" display="https://podminky.urs.cz/item/CS_URS_2023_02/894812377"/>
    <hyperlink ref="F357" r:id="rId48" display="https://podminky.urs.cz/item/CS_URS_2023_02/895941331"/>
    <hyperlink ref="F362" r:id="rId49" display="https://podminky.urs.cz/item/CS_URS_2023_02/895941302"/>
    <hyperlink ref="F367" r:id="rId50" display="https://podminky.urs.cz/item/CS_URS_2023_02/895941313"/>
    <hyperlink ref="F372" r:id="rId51" display="https://podminky.urs.cz/item/CS_URS_2023_02/895941332"/>
    <hyperlink ref="F377" r:id="rId52" display="https://podminky.urs.cz/item/CS_URS_2023_02/899104112"/>
    <hyperlink ref="F381" r:id="rId53" display="https://podminky.urs.cz/item/CS_URS_2023_02/899204112"/>
    <hyperlink ref="F394" r:id="rId54" display="https://podminky.urs.cz/item/CS_URS_2023_02/899620161"/>
    <hyperlink ref="F408" r:id="rId55" display="https://podminky.urs.cz/item/CS_URS_2023_02/899640112"/>
    <hyperlink ref="F422" r:id="rId56" display="https://podminky.urs.cz/item/CS_URS_2023_02/914111111"/>
    <hyperlink ref="F432" r:id="rId57" display="https://podminky.urs.cz/item/CS_URS_2023_02/914511112"/>
    <hyperlink ref="F439" r:id="rId58" display="https://podminky.urs.cz/item/CS_URS_2023_02/915211112"/>
    <hyperlink ref="F443" r:id="rId59" display="https://podminky.urs.cz/item/CS_URS_2023_02/915221122"/>
    <hyperlink ref="F465" r:id="rId60" display="https://podminky.urs.cz/item/CS_URS_2023_02/919735111"/>
    <hyperlink ref="F469" r:id="rId61" display="https://podminky.urs.cz/item/CS_URS_2023_02/919735112"/>
    <hyperlink ref="F474" r:id="rId62" display="https://podminky.urs.cz/item/CS_URS_2023_02/919735113"/>
    <hyperlink ref="F481" r:id="rId63" display="https://podminky.urs.cz/item/CS_URS_2023_02/938909311"/>
    <hyperlink ref="F484" r:id="rId64" display="https://podminky.urs.cz/item/CS_URS_2023_02/938909611"/>
    <hyperlink ref="F488" r:id="rId65" display="https://podminky.urs.cz/item/CS_URS_2023_02/899101211"/>
    <hyperlink ref="F493" r:id="rId66" display="https://podminky.urs.cz/item/CS_URS_2023_02/966006132"/>
    <hyperlink ref="F501" r:id="rId67" display="https://podminky.urs.cz/item/CS_URS_2023_02/997221551"/>
    <hyperlink ref="F509" r:id="rId68" display="https://podminky.urs.cz/item/CS_URS_2023_02/997221559"/>
    <hyperlink ref="F519" r:id="rId69" display="https://podminky.urs.cz/item/CS_URS_2023_02/997221611"/>
    <hyperlink ref="F523" r:id="rId70" display="https://podminky.urs.cz/item/CS_URS_2023_02/997221571"/>
    <hyperlink ref="F528" r:id="rId71" display="https://podminky.urs.cz/item/CS_URS_2023_02/997221579"/>
    <hyperlink ref="F532" r:id="rId72" display="https://podminky.urs.cz/item/CS_URS_2023_02/997221861"/>
    <hyperlink ref="F535" r:id="rId73" display="https://podminky.urs.cz/item/CS_URS_2023_02/997221875"/>
    <hyperlink ref="F539" r:id="rId74" display="https://podminky.urs.cz/item/CS_URS_2023_02/998225111"/>
    <hyperlink ref="F541" r:id="rId75" display="https://podminky.urs.cz/item/CS_URS_2023_02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III/193 46 Staňkov -Trnkova ulice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818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819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ROUND((SUM(BE90:BE529)),  2)</f>
        <v>0</v>
      </c>
      <c r="G33" s="40"/>
      <c r="H33" s="40"/>
      <c r="I33" s="150">
        <v>0.20999999999999999</v>
      </c>
      <c r="J33" s="149">
        <f>ROUND(((SUM(BE90:BE529))*I33),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ROUND((SUM(BF90:BF529)),  2)</f>
        <v>0</v>
      </c>
      <c r="G34" s="40"/>
      <c r="H34" s="40"/>
      <c r="I34" s="150">
        <v>0.14999999999999999</v>
      </c>
      <c r="J34" s="149">
        <f>ROUND(((SUM(BF90:BF529))*I34),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ROUND((SUM(BG90:BG529)),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ROUND((SUM(BH90:BH529)),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ROUND((SUM(BI90:BI529)),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III/193 46 Staňkov -Trnkova ulice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 xml:space="preserve">2 - SO 102A  Zpevněné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obec Staňkov -Trnkova ul. sil. III//193 46</v>
      </c>
      <c r="G52" s="42"/>
      <c r="H52" s="42"/>
      <c r="I52" s="34" t="s">
        <v>24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26</v>
      </c>
      <c r="D54" s="42"/>
      <c r="E54" s="42"/>
      <c r="F54" s="29" t="str">
        <f>E15</f>
        <v>Město Staňkov</v>
      </c>
      <c r="G54" s="42"/>
      <c r="H54" s="42"/>
      <c r="I54" s="34" t="s">
        <v>32</v>
      </c>
      <c r="J54" s="38" t="str">
        <f>E21</f>
        <v>J.Miška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Richtrová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J227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J351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J406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J511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820</v>
      </c>
      <c r="E67" s="170"/>
      <c r="F67" s="170"/>
      <c r="G67" s="170"/>
      <c r="H67" s="170"/>
      <c r="I67" s="170"/>
      <c r="J67" s="171">
        <f>J516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821</v>
      </c>
      <c r="E68" s="176"/>
      <c r="F68" s="176"/>
      <c r="G68" s="176"/>
      <c r="H68" s="176"/>
      <c r="I68" s="176"/>
      <c r="J68" s="177">
        <f>J517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111</v>
      </c>
      <c r="E69" s="170"/>
      <c r="F69" s="170"/>
      <c r="G69" s="170"/>
      <c r="H69" s="170"/>
      <c r="I69" s="170"/>
      <c r="J69" s="171">
        <f>J525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112</v>
      </c>
      <c r="E70" s="176"/>
      <c r="F70" s="176"/>
      <c r="G70" s="176"/>
      <c r="H70" s="176"/>
      <c r="I70" s="176"/>
      <c r="J70" s="177">
        <f>J526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113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4.4" customHeight="1">
      <c r="A80" s="40"/>
      <c r="B80" s="41"/>
      <c r="C80" s="42"/>
      <c r="D80" s="42"/>
      <c r="E80" s="162" t="str">
        <f>E7</f>
        <v>III/193 46 Staňkov -Trnkova ulice rekonstrukce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42"/>
      <c r="D82" s="42"/>
      <c r="E82" s="71" t="str">
        <f>E9</f>
        <v xml:space="preserve">2 - SO 102A  Zpevněné plochy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obec Staňkov -Trnkova ul. sil. III//193 46</v>
      </c>
      <c r="G84" s="42"/>
      <c r="H84" s="42"/>
      <c r="I84" s="34" t="s">
        <v>24</v>
      </c>
      <c r="J84" s="74" t="str">
        <f>IF(J12="","",J12)</f>
        <v>22. 12. 2023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6" customHeight="1">
      <c r="A86" s="40"/>
      <c r="B86" s="41"/>
      <c r="C86" s="34" t="s">
        <v>26</v>
      </c>
      <c r="D86" s="42"/>
      <c r="E86" s="42"/>
      <c r="F86" s="29" t="str">
        <f>E15</f>
        <v>Město Staňkov</v>
      </c>
      <c r="G86" s="42"/>
      <c r="H86" s="42"/>
      <c r="I86" s="34" t="s">
        <v>32</v>
      </c>
      <c r="J86" s="38" t="str">
        <f>E21</f>
        <v>J.Miška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6" customHeight="1">
      <c r="A87" s="40"/>
      <c r="B87" s="41"/>
      <c r="C87" s="34" t="s">
        <v>30</v>
      </c>
      <c r="D87" s="42"/>
      <c r="E87" s="42"/>
      <c r="F87" s="29" t="str">
        <f>IF(E18="","",E18)</f>
        <v>Vyplň údaj</v>
      </c>
      <c r="G87" s="42"/>
      <c r="H87" s="42"/>
      <c r="I87" s="34" t="s">
        <v>35</v>
      </c>
      <c r="J87" s="38" t="str">
        <f>E24</f>
        <v>Richtrová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114</v>
      </c>
      <c r="D89" s="182" t="s">
        <v>58</v>
      </c>
      <c r="E89" s="182" t="s">
        <v>54</v>
      </c>
      <c r="F89" s="182" t="s">
        <v>55</v>
      </c>
      <c r="G89" s="182" t="s">
        <v>115</v>
      </c>
      <c r="H89" s="182" t="s">
        <v>116</v>
      </c>
      <c r="I89" s="182" t="s">
        <v>117</v>
      </c>
      <c r="J89" s="182" t="s">
        <v>101</v>
      </c>
      <c r="K89" s="183" t="s">
        <v>118</v>
      </c>
      <c r="L89" s="184"/>
      <c r="M89" s="94" t="s">
        <v>21</v>
      </c>
      <c r="N89" s="95" t="s">
        <v>43</v>
      </c>
      <c r="O89" s="95" t="s">
        <v>119</v>
      </c>
      <c r="P89" s="95" t="s">
        <v>120</v>
      </c>
      <c r="Q89" s="95" t="s">
        <v>121</v>
      </c>
      <c r="R89" s="95" t="s">
        <v>122</v>
      </c>
      <c r="S89" s="95" t="s">
        <v>123</v>
      </c>
      <c r="T89" s="96" t="s">
        <v>124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125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P91+P516+P525</f>
        <v>0</v>
      </c>
      <c r="Q90" s="98"/>
      <c r="R90" s="187">
        <f>R91+R516+R525</f>
        <v>590.36374680000006</v>
      </c>
      <c r="S90" s="98"/>
      <c r="T90" s="188">
        <f>T91+T516+T525</f>
        <v>338.07180000000005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102</v>
      </c>
      <c r="BK90" s="189">
        <f>BK91+BK516+BK525</f>
        <v>0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126</v>
      </c>
      <c r="F91" s="193" t="s">
        <v>127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P92+P198+P227+P351+P406+P511</f>
        <v>0</v>
      </c>
      <c r="Q91" s="198"/>
      <c r="R91" s="199">
        <f>R92+R198+R227+R351+R406+R511</f>
        <v>589.44628680000005</v>
      </c>
      <c r="S91" s="198"/>
      <c r="T91" s="200">
        <f>T92+T198+T227+T351+T406+T511</f>
        <v>338.07180000000005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72</v>
      </c>
      <c r="AU91" s="202" t="s">
        <v>73</v>
      </c>
      <c r="AY91" s="201" t="s">
        <v>128</v>
      </c>
      <c r="BK91" s="203">
        <f>BK92+BK198+BK227+BK351+BK406+BK511</f>
        <v>0</v>
      </c>
    </row>
    <row r="92" s="12" customFormat="1" ht="22.8" customHeight="1">
      <c r="A92" s="12"/>
      <c r="B92" s="190"/>
      <c r="C92" s="191"/>
      <c r="D92" s="192" t="s">
        <v>72</v>
      </c>
      <c r="E92" s="204" t="s">
        <v>78</v>
      </c>
      <c r="F92" s="204" t="s">
        <v>129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SUM(P93:P197)</f>
        <v>0</v>
      </c>
      <c r="Q92" s="198"/>
      <c r="R92" s="199">
        <f>SUM(R93:R197)</f>
        <v>46.445239999999998</v>
      </c>
      <c r="S92" s="198"/>
      <c r="T92" s="200">
        <f>SUM(T93:T197)</f>
        <v>330.87500000000006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78</v>
      </c>
      <c r="AT92" s="202" t="s">
        <v>72</v>
      </c>
      <c r="AU92" s="202" t="s">
        <v>78</v>
      </c>
      <c r="AY92" s="201" t="s">
        <v>128</v>
      </c>
      <c r="BK92" s="203">
        <f>SUM(BK93:BK197)</f>
        <v>0</v>
      </c>
    </row>
    <row r="93" s="2" customFormat="1" ht="34.8" customHeight="1">
      <c r="A93" s="40"/>
      <c r="B93" s="41"/>
      <c r="C93" s="206" t="s">
        <v>78</v>
      </c>
      <c r="D93" s="206" t="s">
        <v>130</v>
      </c>
      <c r="E93" s="207" t="s">
        <v>822</v>
      </c>
      <c r="F93" s="208" t="s">
        <v>823</v>
      </c>
      <c r="G93" s="209" t="s">
        <v>133</v>
      </c>
      <c r="H93" s="210">
        <v>15.5</v>
      </c>
      <c r="I93" s="211"/>
      <c r="J93" s="212">
        <f>ROUND(I93*H93,2)</f>
        <v>0</v>
      </c>
      <c r="K93" s="208" t="s">
        <v>134</v>
      </c>
      <c r="L93" s="46"/>
      <c r="M93" s="213" t="s">
        <v>21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85</v>
      </c>
      <c r="AT93" s="217" t="s">
        <v>130</v>
      </c>
      <c r="AU93" s="217" t="s">
        <v>82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78</v>
      </c>
      <c r="BK93" s="218">
        <f>ROUND(I93*H93,2)</f>
        <v>0</v>
      </c>
      <c r="BL93" s="19" t="s">
        <v>85</v>
      </c>
      <c r="BM93" s="217" t="s">
        <v>824</v>
      </c>
    </row>
    <row r="94" s="2" customFormat="1">
      <c r="A94" s="40"/>
      <c r="B94" s="41"/>
      <c r="C94" s="42"/>
      <c r="D94" s="219" t="s">
        <v>136</v>
      </c>
      <c r="E94" s="42"/>
      <c r="F94" s="220" t="s">
        <v>825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136</v>
      </c>
      <c r="AU94" s="19" t="s">
        <v>82</v>
      </c>
    </row>
    <row r="95" s="13" customFormat="1">
      <c r="A95" s="13"/>
      <c r="B95" s="224"/>
      <c r="C95" s="225"/>
      <c r="D95" s="226" t="s">
        <v>138</v>
      </c>
      <c r="E95" s="227" t="s">
        <v>21</v>
      </c>
      <c r="F95" s="228" t="s">
        <v>826</v>
      </c>
      <c r="G95" s="225"/>
      <c r="H95" s="229">
        <v>15.5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138</v>
      </c>
      <c r="AU95" s="235" t="s">
        <v>82</v>
      </c>
      <c r="AV95" s="13" t="s">
        <v>82</v>
      </c>
      <c r="AW95" s="13" t="s">
        <v>34</v>
      </c>
      <c r="AX95" s="13" t="s">
        <v>78</v>
      </c>
      <c r="AY95" s="235" t="s">
        <v>128</v>
      </c>
    </row>
    <row r="96" s="2" customFormat="1" ht="30" customHeight="1">
      <c r="A96" s="40"/>
      <c r="B96" s="41"/>
      <c r="C96" s="206" t="s">
        <v>82</v>
      </c>
      <c r="D96" s="206" t="s">
        <v>130</v>
      </c>
      <c r="E96" s="207" t="s">
        <v>827</v>
      </c>
      <c r="F96" s="208" t="s">
        <v>828</v>
      </c>
      <c r="G96" s="209" t="s">
        <v>133</v>
      </c>
      <c r="H96" s="210">
        <v>131</v>
      </c>
      <c r="I96" s="211"/>
      <c r="J96" s="212">
        <f>ROUND(I96*H96,2)</f>
        <v>0</v>
      </c>
      <c r="K96" s="208" t="s">
        <v>134</v>
      </c>
      <c r="L96" s="46"/>
      <c r="M96" s="213" t="s">
        <v>21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0.22</v>
      </c>
      <c r="T96" s="216">
        <f>S96*H96</f>
        <v>28.82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85</v>
      </c>
      <c r="AT96" s="217" t="s">
        <v>130</v>
      </c>
      <c r="AU96" s="217" t="s">
        <v>82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78</v>
      </c>
      <c r="BK96" s="218">
        <f>ROUND(I96*H96,2)</f>
        <v>0</v>
      </c>
      <c r="BL96" s="19" t="s">
        <v>85</v>
      </c>
      <c r="BM96" s="217" t="s">
        <v>829</v>
      </c>
    </row>
    <row r="97" s="2" customFormat="1">
      <c r="A97" s="40"/>
      <c r="B97" s="41"/>
      <c r="C97" s="42"/>
      <c r="D97" s="219" t="s">
        <v>136</v>
      </c>
      <c r="E97" s="42"/>
      <c r="F97" s="220" t="s">
        <v>830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82</v>
      </c>
    </row>
    <row r="98" s="13" customFormat="1">
      <c r="A98" s="13"/>
      <c r="B98" s="224"/>
      <c r="C98" s="225"/>
      <c r="D98" s="226" t="s">
        <v>138</v>
      </c>
      <c r="E98" s="227" t="s">
        <v>21</v>
      </c>
      <c r="F98" s="228" t="s">
        <v>831</v>
      </c>
      <c r="G98" s="225"/>
      <c r="H98" s="229">
        <v>131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138</v>
      </c>
      <c r="AU98" s="235" t="s">
        <v>82</v>
      </c>
      <c r="AV98" s="13" t="s">
        <v>82</v>
      </c>
      <c r="AW98" s="13" t="s">
        <v>34</v>
      </c>
      <c r="AX98" s="13" t="s">
        <v>73</v>
      </c>
      <c r="AY98" s="235" t="s">
        <v>128</v>
      </c>
    </row>
    <row r="99" s="14" customFormat="1">
      <c r="A99" s="14"/>
      <c r="B99" s="236"/>
      <c r="C99" s="237"/>
      <c r="D99" s="226" t="s">
        <v>138</v>
      </c>
      <c r="E99" s="238" t="s">
        <v>21</v>
      </c>
      <c r="F99" s="239" t="s">
        <v>146</v>
      </c>
      <c r="G99" s="237"/>
      <c r="H99" s="240">
        <v>131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138</v>
      </c>
      <c r="AU99" s="246" t="s">
        <v>82</v>
      </c>
      <c r="AV99" s="14" t="s">
        <v>85</v>
      </c>
      <c r="AW99" s="14" t="s">
        <v>34</v>
      </c>
      <c r="AX99" s="14" t="s">
        <v>78</v>
      </c>
      <c r="AY99" s="246" t="s">
        <v>128</v>
      </c>
    </row>
    <row r="100" s="2" customFormat="1" ht="30" customHeight="1">
      <c r="A100" s="40"/>
      <c r="B100" s="41"/>
      <c r="C100" s="206" t="s">
        <v>147</v>
      </c>
      <c r="D100" s="206" t="s">
        <v>130</v>
      </c>
      <c r="E100" s="207" t="s">
        <v>140</v>
      </c>
      <c r="F100" s="208" t="s">
        <v>141</v>
      </c>
      <c r="G100" s="209" t="s">
        <v>133</v>
      </c>
      <c r="H100" s="210">
        <v>1126</v>
      </c>
      <c r="I100" s="211"/>
      <c r="J100" s="212">
        <f>ROUND(I100*H100,2)</f>
        <v>0</v>
      </c>
      <c r="K100" s="208" t="s">
        <v>134</v>
      </c>
      <c r="L100" s="46"/>
      <c r="M100" s="213" t="s">
        <v>21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0.22</v>
      </c>
      <c r="T100" s="216">
        <f>S100*H100</f>
        <v>247.72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85</v>
      </c>
      <c r="AT100" s="217" t="s">
        <v>130</v>
      </c>
      <c r="AU100" s="217" t="s">
        <v>82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78</v>
      </c>
      <c r="BK100" s="218">
        <f>ROUND(I100*H100,2)</f>
        <v>0</v>
      </c>
      <c r="BL100" s="19" t="s">
        <v>85</v>
      </c>
      <c r="BM100" s="217" t="s">
        <v>832</v>
      </c>
    </row>
    <row r="101" s="2" customFormat="1">
      <c r="A101" s="40"/>
      <c r="B101" s="41"/>
      <c r="C101" s="42"/>
      <c r="D101" s="219" t="s">
        <v>136</v>
      </c>
      <c r="E101" s="42"/>
      <c r="F101" s="220" t="s">
        <v>143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136</v>
      </c>
      <c r="AU101" s="19" t="s">
        <v>82</v>
      </c>
    </row>
    <row r="102" s="13" customFormat="1">
      <c r="A102" s="13"/>
      <c r="B102" s="224"/>
      <c r="C102" s="225"/>
      <c r="D102" s="226" t="s">
        <v>138</v>
      </c>
      <c r="E102" s="227" t="s">
        <v>21</v>
      </c>
      <c r="F102" s="228" t="s">
        <v>833</v>
      </c>
      <c r="G102" s="225"/>
      <c r="H102" s="229">
        <v>1126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138</v>
      </c>
      <c r="AU102" s="235" t="s">
        <v>82</v>
      </c>
      <c r="AV102" s="13" t="s">
        <v>82</v>
      </c>
      <c r="AW102" s="13" t="s">
        <v>34</v>
      </c>
      <c r="AX102" s="13" t="s">
        <v>73</v>
      </c>
      <c r="AY102" s="235" t="s">
        <v>128</v>
      </c>
    </row>
    <row r="103" s="14" customFormat="1">
      <c r="A103" s="14"/>
      <c r="B103" s="236"/>
      <c r="C103" s="237"/>
      <c r="D103" s="226" t="s">
        <v>138</v>
      </c>
      <c r="E103" s="238" t="s">
        <v>21</v>
      </c>
      <c r="F103" s="239" t="s">
        <v>146</v>
      </c>
      <c r="G103" s="237"/>
      <c r="H103" s="240">
        <v>1126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138</v>
      </c>
      <c r="AU103" s="246" t="s">
        <v>82</v>
      </c>
      <c r="AV103" s="14" t="s">
        <v>85</v>
      </c>
      <c r="AW103" s="14" t="s">
        <v>34</v>
      </c>
      <c r="AX103" s="14" t="s">
        <v>78</v>
      </c>
      <c r="AY103" s="246" t="s">
        <v>128</v>
      </c>
    </row>
    <row r="104" s="2" customFormat="1" ht="22.2" customHeight="1">
      <c r="A104" s="40"/>
      <c r="B104" s="41"/>
      <c r="C104" s="206" t="s">
        <v>85</v>
      </c>
      <c r="D104" s="206" t="s">
        <v>130</v>
      </c>
      <c r="E104" s="207" t="s">
        <v>834</v>
      </c>
      <c r="F104" s="208" t="s">
        <v>835</v>
      </c>
      <c r="G104" s="209" t="s">
        <v>133</v>
      </c>
      <c r="H104" s="210">
        <v>131</v>
      </c>
      <c r="I104" s="211"/>
      <c r="J104" s="212">
        <f>ROUND(I104*H104,2)</f>
        <v>0</v>
      </c>
      <c r="K104" s="208" t="s">
        <v>134</v>
      </c>
      <c r="L104" s="46"/>
      <c r="M104" s="213" t="s">
        <v>21</v>
      </c>
      <c r="N104" s="214" t="s">
        <v>44</v>
      </c>
      <c r="O104" s="86"/>
      <c r="P104" s="215">
        <f>O104*H104</f>
        <v>0</v>
      </c>
      <c r="Q104" s="215">
        <v>4.0000000000000003E-05</v>
      </c>
      <c r="R104" s="215">
        <f>Q104*H104</f>
        <v>0.0052400000000000007</v>
      </c>
      <c r="S104" s="215">
        <v>0.11500000000000001</v>
      </c>
      <c r="T104" s="216">
        <f>S104*H104</f>
        <v>15.065000000000001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85</v>
      </c>
      <c r="AT104" s="217" t="s">
        <v>130</v>
      </c>
      <c r="AU104" s="217" t="s">
        <v>82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78</v>
      </c>
      <c r="BK104" s="218">
        <f>ROUND(I104*H104,2)</f>
        <v>0</v>
      </c>
      <c r="BL104" s="19" t="s">
        <v>85</v>
      </c>
      <c r="BM104" s="217" t="s">
        <v>836</v>
      </c>
    </row>
    <row r="105" s="2" customFormat="1">
      <c r="A105" s="40"/>
      <c r="B105" s="41"/>
      <c r="C105" s="42"/>
      <c r="D105" s="219" t="s">
        <v>136</v>
      </c>
      <c r="E105" s="42"/>
      <c r="F105" s="220" t="s">
        <v>837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136</v>
      </c>
      <c r="AU105" s="19" t="s">
        <v>82</v>
      </c>
    </row>
    <row r="106" s="13" customFormat="1">
      <c r="A106" s="13"/>
      <c r="B106" s="224"/>
      <c r="C106" s="225"/>
      <c r="D106" s="226" t="s">
        <v>138</v>
      </c>
      <c r="E106" s="227" t="s">
        <v>21</v>
      </c>
      <c r="F106" s="228" t="s">
        <v>838</v>
      </c>
      <c r="G106" s="225"/>
      <c r="H106" s="229">
        <v>131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138</v>
      </c>
      <c r="AU106" s="235" t="s">
        <v>82</v>
      </c>
      <c r="AV106" s="13" t="s">
        <v>82</v>
      </c>
      <c r="AW106" s="13" t="s">
        <v>34</v>
      </c>
      <c r="AX106" s="13" t="s">
        <v>73</v>
      </c>
      <c r="AY106" s="235" t="s">
        <v>128</v>
      </c>
    </row>
    <row r="107" s="14" customFormat="1">
      <c r="A107" s="14"/>
      <c r="B107" s="236"/>
      <c r="C107" s="237"/>
      <c r="D107" s="226" t="s">
        <v>138</v>
      </c>
      <c r="E107" s="238" t="s">
        <v>21</v>
      </c>
      <c r="F107" s="239" t="s">
        <v>146</v>
      </c>
      <c r="G107" s="237"/>
      <c r="H107" s="240">
        <v>131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138</v>
      </c>
      <c r="AU107" s="246" t="s">
        <v>82</v>
      </c>
      <c r="AV107" s="14" t="s">
        <v>85</v>
      </c>
      <c r="AW107" s="14" t="s">
        <v>34</v>
      </c>
      <c r="AX107" s="14" t="s">
        <v>78</v>
      </c>
      <c r="AY107" s="246" t="s">
        <v>128</v>
      </c>
    </row>
    <row r="108" s="2" customFormat="1" ht="22.2" customHeight="1">
      <c r="A108" s="40"/>
      <c r="B108" s="41"/>
      <c r="C108" s="206" t="s">
        <v>88</v>
      </c>
      <c r="D108" s="206" t="s">
        <v>130</v>
      </c>
      <c r="E108" s="207" t="s">
        <v>839</v>
      </c>
      <c r="F108" s="208" t="s">
        <v>840</v>
      </c>
      <c r="G108" s="209" t="s">
        <v>294</v>
      </c>
      <c r="H108" s="210">
        <v>38</v>
      </c>
      <c r="I108" s="211"/>
      <c r="J108" s="212">
        <f>ROUND(I108*H108,2)</f>
        <v>0</v>
      </c>
      <c r="K108" s="208" t="s">
        <v>134</v>
      </c>
      <c r="L108" s="46"/>
      <c r="M108" s="213" t="s">
        <v>21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0.23000000000000001</v>
      </c>
      <c r="T108" s="216">
        <f>S108*H108</f>
        <v>8.7400000000000002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85</v>
      </c>
      <c r="AT108" s="217" t="s">
        <v>130</v>
      </c>
      <c r="AU108" s="217" t="s">
        <v>82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78</v>
      </c>
      <c r="BK108" s="218">
        <f>ROUND(I108*H108,2)</f>
        <v>0</v>
      </c>
      <c r="BL108" s="19" t="s">
        <v>85</v>
      </c>
      <c r="BM108" s="217" t="s">
        <v>841</v>
      </c>
    </row>
    <row r="109" s="2" customFormat="1">
      <c r="A109" s="40"/>
      <c r="B109" s="41"/>
      <c r="C109" s="42"/>
      <c r="D109" s="219" t="s">
        <v>136</v>
      </c>
      <c r="E109" s="42"/>
      <c r="F109" s="220" t="s">
        <v>842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3" customFormat="1">
      <c r="A110" s="13"/>
      <c r="B110" s="224"/>
      <c r="C110" s="225"/>
      <c r="D110" s="226" t="s">
        <v>138</v>
      </c>
      <c r="E110" s="227" t="s">
        <v>21</v>
      </c>
      <c r="F110" s="228" t="s">
        <v>843</v>
      </c>
      <c r="G110" s="225"/>
      <c r="H110" s="229">
        <v>38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138</v>
      </c>
      <c r="AU110" s="235" t="s">
        <v>82</v>
      </c>
      <c r="AV110" s="13" t="s">
        <v>82</v>
      </c>
      <c r="AW110" s="13" t="s">
        <v>34</v>
      </c>
      <c r="AX110" s="13" t="s">
        <v>78</v>
      </c>
      <c r="AY110" s="235" t="s">
        <v>128</v>
      </c>
    </row>
    <row r="111" s="2" customFormat="1" ht="22.2" customHeight="1">
      <c r="A111" s="40"/>
      <c r="B111" s="41"/>
      <c r="C111" s="206" t="s">
        <v>163</v>
      </c>
      <c r="D111" s="206" t="s">
        <v>130</v>
      </c>
      <c r="E111" s="207" t="s">
        <v>844</v>
      </c>
      <c r="F111" s="208" t="s">
        <v>845</v>
      </c>
      <c r="G111" s="209" t="s">
        <v>294</v>
      </c>
      <c r="H111" s="210">
        <v>146</v>
      </c>
      <c r="I111" s="211"/>
      <c r="J111" s="212">
        <f>ROUND(I111*H111,2)</f>
        <v>0</v>
      </c>
      <c r="K111" s="208" t="s">
        <v>134</v>
      </c>
      <c r="L111" s="46"/>
      <c r="M111" s="213" t="s">
        <v>21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29.93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85</v>
      </c>
      <c r="AT111" s="217" t="s">
        <v>130</v>
      </c>
      <c r="AU111" s="217" t="s">
        <v>82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78</v>
      </c>
      <c r="BK111" s="218">
        <f>ROUND(I111*H111,2)</f>
        <v>0</v>
      </c>
      <c r="BL111" s="19" t="s">
        <v>85</v>
      </c>
      <c r="BM111" s="217" t="s">
        <v>846</v>
      </c>
    </row>
    <row r="112" s="2" customFormat="1">
      <c r="A112" s="40"/>
      <c r="B112" s="41"/>
      <c r="C112" s="42"/>
      <c r="D112" s="219" t="s">
        <v>136</v>
      </c>
      <c r="E112" s="42"/>
      <c r="F112" s="220" t="s">
        <v>847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3" customFormat="1">
      <c r="A113" s="13"/>
      <c r="B113" s="224"/>
      <c r="C113" s="225"/>
      <c r="D113" s="226" t="s">
        <v>138</v>
      </c>
      <c r="E113" s="227" t="s">
        <v>21</v>
      </c>
      <c r="F113" s="228" t="s">
        <v>848</v>
      </c>
      <c r="G113" s="225"/>
      <c r="H113" s="229">
        <v>146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138</v>
      </c>
      <c r="AU113" s="235" t="s">
        <v>82</v>
      </c>
      <c r="AV113" s="13" t="s">
        <v>82</v>
      </c>
      <c r="AW113" s="13" t="s">
        <v>34</v>
      </c>
      <c r="AX113" s="13" t="s">
        <v>78</v>
      </c>
      <c r="AY113" s="235" t="s">
        <v>128</v>
      </c>
    </row>
    <row r="114" s="2" customFormat="1" ht="22.2" customHeight="1">
      <c r="A114" s="40"/>
      <c r="B114" s="41"/>
      <c r="C114" s="206" t="s">
        <v>169</v>
      </c>
      <c r="D114" s="206" t="s">
        <v>130</v>
      </c>
      <c r="E114" s="207" t="s">
        <v>849</v>
      </c>
      <c r="F114" s="208" t="s">
        <v>850</v>
      </c>
      <c r="G114" s="209" t="s">
        <v>294</v>
      </c>
      <c r="H114" s="210">
        <v>15</v>
      </c>
      <c r="I114" s="211"/>
      <c r="J114" s="212">
        <f>ROUND(I114*H114,2)</f>
        <v>0</v>
      </c>
      <c r="K114" s="208" t="s">
        <v>134</v>
      </c>
      <c r="L114" s="46"/>
      <c r="M114" s="213" t="s">
        <v>21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0.040000000000000001</v>
      </c>
      <c r="T114" s="216">
        <f>S114*H114</f>
        <v>0.59999999999999998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85</v>
      </c>
      <c r="AT114" s="217" t="s">
        <v>130</v>
      </c>
      <c r="AU114" s="217" t="s">
        <v>82</v>
      </c>
      <c r="AY114" s="19" t="s">
        <v>128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78</v>
      </c>
      <c r="BK114" s="218">
        <f>ROUND(I114*H114,2)</f>
        <v>0</v>
      </c>
      <c r="BL114" s="19" t="s">
        <v>85</v>
      </c>
      <c r="BM114" s="217" t="s">
        <v>851</v>
      </c>
    </row>
    <row r="115" s="2" customFormat="1">
      <c r="A115" s="40"/>
      <c r="B115" s="41"/>
      <c r="C115" s="42"/>
      <c r="D115" s="219" t="s">
        <v>136</v>
      </c>
      <c r="E115" s="42"/>
      <c r="F115" s="220" t="s">
        <v>852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136</v>
      </c>
      <c r="AU115" s="19" t="s">
        <v>82</v>
      </c>
    </row>
    <row r="116" s="13" customFormat="1">
      <c r="A116" s="13"/>
      <c r="B116" s="224"/>
      <c r="C116" s="225"/>
      <c r="D116" s="226" t="s">
        <v>138</v>
      </c>
      <c r="E116" s="227" t="s">
        <v>21</v>
      </c>
      <c r="F116" s="228" t="s">
        <v>853</v>
      </c>
      <c r="G116" s="225"/>
      <c r="H116" s="229">
        <v>15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138</v>
      </c>
      <c r="AU116" s="235" t="s">
        <v>82</v>
      </c>
      <c r="AV116" s="13" t="s">
        <v>82</v>
      </c>
      <c r="AW116" s="13" t="s">
        <v>34</v>
      </c>
      <c r="AX116" s="13" t="s">
        <v>78</v>
      </c>
      <c r="AY116" s="235" t="s">
        <v>128</v>
      </c>
    </row>
    <row r="117" s="2" customFormat="1" ht="14.4" customHeight="1">
      <c r="A117" s="40"/>
      <c r="B117" s="41"/>
      <c r="C117" s="206" t="s">
        <v>175</v>
      </c>
      <c r="D117" s="206" t="s">
        <v>130</v>
      </c>
      <c r="E117" s="207" t="s">
        <v>854</v>
      </c>
      <c r="F117" s="208" t="s">
        <v>855</v>
      </c>
      <c r="G117" s="209" t="s">
        <v>133</v>
      </c>
      <c r="H117" s="210">
        <v>240</v>
      </c>
      <c r="I117" s="211"/>
      <c r="J117" s="212">
        <f>ROUND(I117*H117,2)</f>
        <v>0</v>
      </c>
      <c r="K117" s="208" t="s">
        <v>134</v>
      </c>
      <c r="L117" s="46"/>
      <c r="M117" s="213" t="s">
        <v>21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85</v>
      </c>
      <c r="AT117" s="217" t="s">
        <v>130</v>
      </c>
      <c r="AU117" s="217" t="s">
        <v>82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78</v>
      </c>
      <c r="BK117" s="218">
        <f>ROUND(I117*H117,2)</f>
        <v>0</v>
      </c>
      <c r="BL117" s="19" t="s">
        <v>85</v>
      </c>
      <c r="BM117" s="217" t="s">
        <v>856</v>
      </c>
    </row>
    <row r="118" s="2" customFormat="1">
      <c r="A118" s="40"/>
      <c r="B118" s="41"/>
      <c r="C118" s="42"/>
      <c r="D118" s="219" t="s">
        <v>136</v>
      </c>
      <c r="E118" s="42"/>
      <c r="F118" s="220" t="s">
        <v>857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136</v>
      </c>
      <c r="AU118" s="19" t="s">
        <v>82</v>
      </c>
    </row>
    <row r="119" s="13" customFormat="1">
      <c r="A119" s="13"/>
      <c r="B119" s="224"/>
      <c r="C119" s="225"/>
      <c r="D119" s="226" t="s">
        <v>138</v>
      </c>
      <c r="E119" s="227" t="s">
        <v>21</v>
      </c>
      <c r="F119" s="228" t="s">
        <v>858</v>
      </c>
      <c r="G119" s="225"/>
      <c r="H119" s="229">
        <v>240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138</v>
      </c>
      <c r="AU119" s="235" t="s">
        <v>82</v>
      </c>
      <c r="AV119" s="13" t="s">
        <v>82</v>
      </c>
      <c r="AW119" s="13" t="s">
        <v>34</v>
      </c>
      <c r="AX119" s="13" t="s">
        <v>73</v>
      </c>
      <c r="AY119" s="235" t="s">
        <v>128</v>
      </c>
    </row>
    <row r="120" s="14" customFormat="1">
      <c r="A120" s="14"/>
      <c r="B120" s="236"/>
      <c r="C120" s="237"/>
      <c r="D120" s="226" t="s">
        <v>138</v>
      </c>
      <c r="E120" s="238" t="s">
        <v>21</v>
      </c>
      <c r="F120" s="239" t="s">
        <v>146</v>
      </c>
      <c r="G120" s="237"/>
      <c r="H120" s="240">
        <v>240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138</v>
      </c>
      <c r="AU120" s="246" t="s">
        <v>82</v>
      </c>
      <c r="AV120" s="14" t="s">
        <v>85</v>
      </c>
      <c r="AW120" s="14" t="s">
        <v>34</v>
      </c>
      <c r="AX120" s="14" t="s">
        <v>78</v>
      </c>
      <c r="AY120" s="246" t="s">
        <v>128</v>
      </c>
    </row>
    <row r="121" s="2" customFormat="1" ht="19.8" customHeight="1">
      <c r="A121" s="40"/>
      <c r="B121" s="41"/>
      <c r="C121" s="206" t="s">
        <v>182</v>
      </c>
      <c r="D121" s="206" t="s">
        <v>130</v>
      </c>
      <c r="E121" s="207" t="s">
        <v>859</v>
      </c>
      <c r="F121" s="208" t="s">
        <v>860</v>
      </c>
      <c r="G121" s="209" t="s">
        <v>178</v>
      </c>
      <c r="H121" s="210">
        <v>229.91</v>
      </c>
      <c r="I121" s="211"/>
      <c r="J121" s="212">
        <f>ROUND(I121*H121,2)</f>
        <v>0</v>
      </c>
      <c r="K121" s="208" t="s">
        <v>134</v>
      </c>
      <c r="L121" s="46"/>
      <c r="M121" s="213" t="s">
        <v>21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85</v>
      </c>
      <c r="AT121" s="217" t="s">
        <v>130</v>
      </c>
      <c r="AU121" s="217" t="s">
        <v>82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78</v>
      </c>
      <c r="BK121" s="218">
        <f>ROUND(I121*H121,2)</f>
        <v>0</v>
      </c>
      <c r="BL121" s="19" t="s">
        <v>85</v>
      </c>
      <c r="BM121" s="217" t="s">
        <v>861</v>
      </c>
    </row>
    <row r="122" s="2" customFormat="1">
      <c r="A122" s="40"/>
      <c r="B122" s="41"/>
      <c r="C122" s="42"/>
      <c r="D122" s="219" t="s">
        <v>136</v>
      </c>
      <c r="E122" s="42"/>
      <c r="F122" s="220" t="s">
        <v>862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82</v>
      </c>
    </row>
    <row r="123" s="13" customFormat="1">
      <c r="A123" s="13"/>
      <c r="B123" s="224"/>
      <c r="C123" s="225"/>
      <c r="D123" s="226" t="s">
        <v>138</v>
      </c>
      <c r="E123" s="227" t="s">
        <v>21</v>
      </c>
      <c r="F123" s="228" t="s">
        <v>863</v>
      </c>
      <c r="G123" s="225"/>
      <c r="H123" s="229">
        <v>58.450000000000003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138</v>
      </c>
      <c r="AU123" s="235" t="s">
        <v>82</v>
      </c>
      <c r="AV123" s="13" t="s">
        <v>82</v>
      </c>
      <c r="AW123" s="13" t="s">
        <v>34</v>
      </c>
      <c r="AX123" s="13" t="s">
        <v>73</v>
      </c>
      <c r="AY123" s="235" t="s">
        <v>128</v>
      </c>
    </row>
    <row r="124" s="15" customFormat="1">
      <c r="A124" s="15"/>
      <c r="B124" s="248"/>
      <c r="C124" s="249"/>
      <c r="D124" s="226" t="s">
        <v>138</v>
      </c>
      <c r="E124" s="250" t="s">
        <v>21</v>
      </c>
      <c r="F124" s="251" t="s">
        <v>219</v>
      </c>
      <c r="G124" s="249"/>
      <c r="H124" s="252">
        <v>58.450000000000003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138</v>
      </c>
      <c r="AU124" s="258" t="s">
        <v>82</v>
      </c>
      <c r="AV124" s="15" t="s">
        <v>147</v>
      </c>
      <c r="AW124" s="15" t="s">
        <v>34</v>
      </c>
      <c r="AX124" s="15" t="s">
        <v>73</v>
      </c>
      <c r="AY124" s="258" t="s">
        <v>128</v>
      </c>
    </row>
    <row r="125" s="13" customFormat="1">
      <c r="A125" s="13"/>
      <c r="B125" s="224"/>
      <c r="C125" s="225"/>
      <c r="D125" s="226" t="s">
        <v>138</v>
      </c>
      <c r="E125" s="227" t="s">
        <v>21</v>
      </c>
      <c r="F125" s="228" t="s">
        <v>864</v>
      </c>
      <c r="G125" s="225"/>
      <c r="H125" s="229">
        <v>171.46000000000001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138</v>
      </c>
      <c r="AU125" s="235" t="s">
        <v>82</v>
      </c>
      <c r="AV125" s="13" t="s">
        <v>82</v>
      </c>
      <c r="AW125" s="13" t="s">
        <v>34</v>
      </c>
      <c r="AX125" s="13" t="s">
        <v>73</v>
      </c>
      <c r="AY125" s="235" t="s">
        <v>128</v>
      </c>
    </row>
    <row r="126" s="15" customFormat="1">
      <c r="A126" s="15"/>
      <c r="B126" s="248"/>
      <c r="C126" s="249"/>
      <c r="D126" s="226" t="s">
        <v>138</v>
      </c>
      <c r="E126" s="250" t="s">
        <v>21</v>
      </c>
      <c r="F126" s="251" t="s">
        <v>219</v>
      </c>
      <c r="G126" s="249"/>
      <c r="H126" s="252">
        <v>171.46000000000001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138</v>
      </c>
      <c r="AU126" s="258" t="s">
        <v>82</v>
      </c>
      <c r="AV126" s="15" t="s">
        <v>147</v>
      </c>
      <c r="AW126" s="15" t="s">
        <v>34</v>
      </c>
      <c r="AX126" s="15" t="s">
        <v>73</v>
      </c>
      <c r="AY126" s="258" t="s">
        <v>128</v>
      </c>
    </row>
    <row r="127" s="14" customFormat="1">
      <c r="A127" s="14"/>
      <c r="B127" s="236"/>
      <c r="C127" s="237"/>
      <c r="D127" s="226" t="s">
        <v>138</v>
      </c>
      <c r="E127" s="238" t="s">
        <v>21</v>
      </c>
      <c r="F127" s="239" t="s">
        <v>146</v>
      </c>
      <c r="G127" s="237"/>
      <c r="H127" s="240">
        <v>229.91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138</v>
      </c>
      <c r="AU127" s="246" t="s">
        <v>82</v>
      </c>
      <c r="AV127" s="14" t="s">
        <v>85</v>
      </c>
      <c r="AW127" s="14" t="s">
        <v>34</v>
      </c>
      <c r="AX127" s="14" t="s">
        <v>78</v>
      </c>
      <c r="AY127" s="246" t="s">
        <v>128</v>
      </c>
    </row>
    <row r="128" s="2" customFormat="1" ht="19.8" customHeight="1">
      <c r="A128" s="40"/>
      <c r="B128" s="41"/>
      <c r="C128" s="206" t="s">
        <v>188</v>
      </c>
      <c r="D128" s="206" t="s">
        <v>130</v>
      </c>
      <c r="E128" s="207" t="s">
        <v>865</v>
      </c>
      <c r="F128" s="208" t="s">
        <v>866</v>
      </c>
      <c r="G128" s="209" t="s">
        <v>178</v>
      </c>
      <c r="H128" s="210">
        <v>338.41000000000003</v>
      </c>
      <c r="I128" s="211"/>
      <c r="J128" s="212">
        <f>ROUND(I128*H128,2)</f>
        <v>0</v>
      </c>
      <c r="K128" s="208" t="s">
        <v>134</v>
      </c>
      <c r="L128" s="46"/>
      <c r="M128" s="213" t="s">
        <v>21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85</v>
      </c>
      <c r="AT128" s="217" t="s">
        <v>130</v>
      </c>
      <c r="AU128" s="217" t="s">
        <v>82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78</v>
      </c>
      <c r="BK128" s="218">
        <f>ROUND(I128*H128,2)</f>
        <v>0</v>
      </c>
      <c r="BL128" s="19" t="s">
        <v>85</v>
      </c>
      <c r="BM128" s="217" t="s">
        <v>867</v>
      </c>
    </row>
    <row r="129" s="2" customFormat="1">
      <c r="A129" s="40"/>
      <c r="B129" s="41"/>
      <c r="C129" s="42"/>
      <c r="D129" s="219" t="s">
        <v>136</v>
      </c>
      <c r="E129" s="42"/>
      <c r="F129" s="220" t="s">
        <v>868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136</v>
      </c>
      <c r="AU129" s="19" t="s">
        <v>82</v>
      </c>
    </row>
    <row r="130" s="13" customFormat="1">
      <c r="A130" s="13"/>
      <c r="B130" s="224"/>
      <c r="C130" s="225"/>
      <c r="D130" s="226" t="s">
        <v>138</v>
      </c>
      <c r="E130" s="227" t="s">
        <v>21</v>
      </c>
      <c r="F130" s="228" t="s">
        <v>869</v>
      </c>
      <c r="G130" s="225"/>
      <c r="H130" s="229">
        <v>179.87000000000001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138</v>
      </c>
      <c r="AU130" s="235" t="s">
        <v>82</v>
      </c>
      <c r="AV130" s="13" t="s">
        <v>82</v>
      </c>
      <c r="AW130" s="13" t="s">
        <v>34</v>
      </c>
      <c r="AX130" s="13" t="s">
        <v>73</v>
      </c>
      <c r="AY130" s="235" t="s">
        <v>128</v>
      </c>
    </row>
    <row r="131" s="15" customFormat="1">
      <c r="A131" s="15"/>
      <c r="B131" s="248"/>
      <c r="C131" s="249"/>
      <c r="D131" s="226" t="s">
        <v>138</v>
      </c>
      <c r="E131" s="250" t="s">
        <v>21</v>
      </c>
      <c r="F131" s="251" t="s">
        <v>219</v>
      </c>
      <c r="G131" s="249"/>
      <c r="H131" s="252">
        <v>179.87000000000001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138</v>
      </c>
      <c r="AU131" s="258" t="s">
        <v>82</v>
      </c>
      <c r="AV131" s="15" t="s">
        <v>147</v>
      </c>
      <c r="AW131" s="15" t="s">
        <v>34</v>
      </c>
      <c r="AX131" s="15" t="s">
        <v>73</v>
      </c>
      <c r="AY131" s="258" t="s">
        <v>128</v>
      </c>
    </row>
    <row r="132" s="13" customFormat="1">
      <c r="A132" s="13"/>
      <c r="B132" s="224"/>
      <c r="C132" s="225"/>
      <c r="D132" s="226" t="s">
        <v>138</v>
      </c>
      <c r="E132" s="227" t="s">
        <v>21</v>
      </c>
      <c r="F132" s="228" t="s">
        <v>870</v>
      </c>
      <c r="G132" s="225"/>
      <c r="H132" s="229">
        <v>158.53999999999999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138</v>
      </c>
      <c r="AU132" s="235" t="s">
        <v>82</v>
      </c>
      <c r="AV132" s="13" t="s">
        <v>82</v>
      </c>
      <c r="AW132" s="13" t="s">
        <v>34</v>
      </c>
      <c r="AX132" s="13" t="s">
        <v>73</v>
      </c>
      <c r="AY132" s="235" t="s">
        <v>128</v>
      </c>
    </row>
    <row r="133" s="15" customFormat="1">
      <c r="A133" s="15"/>
      <c r="B133" s="248"/>
      <c r="C133" s="249"/>
      <c r="D133" s="226" t="s">
        <v>138</v>
      </c>
      <c r="E133" s="250" t="s">
        <v>21</v>
      </c>
      <c r="F133" s="251" t="s">
        <v>219</v>
      </c>
      <c r="G133" s="249"/>
      <c r="H133" s="252">
        <v>158.53999999999999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138</v>
      </c>
      <c r="AU133" s="258" t="s">
        <v>82</v>
      </c>
      <c r="AV133" s="15" t="s">
        <v>147</v>
      </c>
      <c r="AW133" s="15" t="s">
        <v>34</v>
      </c>
      <c r="AX133" s="15" t="s">
        <v>73</v>
      </c>
      <c r="AY133" s="258" t="s">
        <v>128</v>
      </c>
    </row>
    <row r="134" s="14" customFormat="1">
      <c r="A134" s="14"/>
      <c r="B134" s="236"/>
      <c r="C134" s="237"/>
      <c r="D134" s="226" t="s">
        <v>138</v>
      </c>
      <c r="E134" s="238" t="s">
        <v>21</v>
      </c>
      <c r="F134" s="239" t="s">
        <v>146</v>
      </c>
      <c r="G134" s="237"/>
      <c r="H134" s="240">
        <v>338.41000000000003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138</v>
      </c>
      <c r="AU134" s="246" t="s">
        <v>82</v>
      </c>
      <c r="AV134" s="14" t="s">
        <v>85</v>
      </c>
      <c r="AW134" s="14" t="s">
        <v>34</v>
      </c>
      <c r="AX134" s="14" t="s">
        <v>78</v>
      </c>
      <c r="AY134" s="246" t="s">
        <v>128</v>
      </c>
    </row>
    <row r="135" s="2" customFormat="1" ht="22.2" customHeight="1">
      <c r="A135" s="40"/>
      <c r="B135" s="41"/>
      <c r="C135" s="206" t="s">
        <v>193</v>
      </c>
      <c r="D135" s="206" t="s">
        <v>130</v>
      </c>
      <c r="E135" s="207" t="s">
        <v>189</v>
      </c>
      <c r="F135" s="208" t="s">
        <v>190</v>
      </c>
      <c r="G135" s="209" t="s">
        <v>191</v>
      </c>
      <c r="H135" s="210">
        <v>1</v>
      </c>
      <c r="I135" s="211"/>
      <c r="J135" s="212">
        <f>ROUND(I135*H135,2)</f>
        <v>0</v>
      </c>
      <c r="K135" s="208" t="s">
        <v>21</v>
      </c>
      <c r="L135" s="46"/>
      <c r="M135" s="213" t="s">
        <v>21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85</v>
      </c>
      <c r="AT135" s="217" t="s">
        <v>130</v>
      </c>
      <c r="AU135" s="217" t="s">
        <v>82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78</v>
      </c>
      <c r="BK135" s="218">
        <f>ROUND(I135*H135,2)</f>
        <v>0</v>
      </c>
      <c r="BL135" s="19" t="s">
        <v>85</v>
      </c>
      <c r="BM135" s="217" t="s">
        <v>871</v>
      </c>
    </row>
    <row r="136" s="13" customFormat="1">
      <c r="A136" s="13"/>
      <c r="B136" s="224"/>
      <c r="C136" s="225"/>
      <c r="D136" s="226" t="s">
        <v>138</v>
      </c>
      <c r="E136" s="227" t="s">
        <v>21</v>
      </c>
      <c r="F136" s="228" t="s">
        <v>872</v>
      </c>
      <c r="G136" s="225"/>
      <c r="H136" s="229">
        <v>1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138</v>
      </c>
      <c r="AU136" s="235" t="s">
        <v>82</v>
      </c>
      <c r="AV136" s="13" t="s">
        <v>82</v>
      </c>
      <c r="AW136" s="13" t="s">
        <v>34</v>
      </c>
      <c r="AX136" s="13" t="s">
        <v>73</v>
      </c>
      <c r="AY136" s="235" t="s">
        <v>128</v>
      </c>
    </row>
    <row r="137" s="14" customFormat="1">
      <c r="A137" s="14"/>
      <c r="B137" s="236"/>
      <c r="C137" s="237"/>
      <c r="D137" s="226" t="s">
        <v>138</v>
      </c>
      <c r="E137" s="238" t="s">
        <v>21</v>
      </c>
      <c r="F137" s="239" t="s">
        <v>146</v>
      </c>
      <c r="G137" s="237"/>
      <c r="H137" s="240">
        <v>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138</v>
      </c>
      <c r="AU137" s="246" t="s">
        <v>82</v>
      </c>
      <c r="AV137" s="14" t="s">
        <v>85</v>
      </c>
      <c r="AW137" s="14" t="s">
        <v>34</v>
      </c>
      <c r="AX137" s="14" t="s">
        <v>78</v>
      </c>
      <c r="AY137" s="246" t="s">
        <v>128</v>
      </c>
    </row>
    <row r="138" s="2" customFormat="1" ht="22.2" customHeight="1">
      <c r="A138" s="40"/>
      <c r="B138" s="41"/>
      <c r="C138" s="206" t="s">
        <v>201</v>
      </c>
      <c r="D138" s="206" t="s">
        <v>130</v>
      </c>
      <c r="E138" s="207" t="s">
        <v>873</v>
      </c>
      <c r="F138" s="208" t="s">
        <v>874</v>
      </c>
      <c r="G138" s="209" t="s">
        <v>178</v>
      </c>
      <c r="H138" s="210">
        <v>7.4100000000000001</v>
      </c>
      <c r="I138" s="211"/>
      <c r="J138" s="212">
        <f>ROUND(I138*H138,2)</f>
        <v>0</v>
      </c>
      <c r="K138" s="208" t="s">
        <v>134</v>
      </c>
      <c r="L138" s="46"/>
      <c r="M138" s="213" t="s">
        <v>21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85</v>
      </c>
      <c r="AT138" s="217" t="s">
        <v>130</v>
      </c>
      <c r="AU138" s="217" t="s">
        <v>82</v>
      </c>
      <c r="AY138" s="19" t="s">
        <v>128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78</v>
      </c>
      <c r="BK138" s="218">
        <f>ROUND(I138*H138,2)</f>
        <v>0</v>
      </c>
      <c r="BL138" s="19" t="s">
        <v>85</v>
      </c>
      <c r="BM138" s="217" t="s">
        <v>875</v>
      </c>
    </row>
    <row r="139" s="2" customFormat="1">
      <c r="A139" s="40"/>
      <c r="B139" s="41"/>
      <c r="C139" s="42"/>
      <c r="D139" s="219" t="s">
        <v>136</v>
      </c>
      <c r="E139" s="42"/>
      <c r="F139" s="220" t="s">
        <v>876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136</v>
      </c>
      <c r="AU139" s="19" t="s">
        <v>82</v>
      </c>
    </row>
    <row r="140" s="13" customFormat="1">
      <c r="A140" s="13"/>
      <c r="B140" s="224"/>
      <c r="C140" s="225"/>
      <c r="D140" s="226" t="s">
        <v>138</v>
      </c>
      <c r="E140" s="227" t="s">
        <v>21</v>
      </c>
      <c r="F140" s="228" t="s">
        <v>877</v>
      </c>
      <c r="G140" s="225"/>
      <c r="H140" s="229">
        <v>7.4109999999999996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138</v>
      </c>
      <c r="AU140" s="235" t="s">
        <v>82</v>
      </c>
      <c r="AV140" s="13" t="s">
        <v>82</v>
      </c>
      <c r="AW140" s="13" t="s">
        <v>34</v>
      </c>
      <c r="AX140" s="13" t="s">
        <v>73</v>
      </c>
      <c r="AY140" s="235" t="s">
        <v>128</v>
      </c>
    </row>
    <row r="141" s="14" customFormat="1">
      <c r="A141" s="14"/>
      <c r="B141" s="236"/>
      <c r="C141" s="237"/>
      <c r="D141" s="226" t="s">
        <v>138</v>
      </c>
      <c r="E141" s="238" t="s">
        <v>21</v>
      </c>
      <c r="F141" s="239" t="s">
        <v>146</v>
      </c>
      <c r="G141" s="237"/>
      <c r="H141" s="240">
        <v>7.4109999999999996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138</v>
      </c>
      <c r="AU141" s="246" t="s">
        <v>82</v>
      </c>
      <c r="AV141" s="14" t="s">
        <v>85</v>
      </c>
      <c r="AW141" s="14" t="s">
        <v>34</v>
      </c>
      <c r="AX141" s="14" t="s">
        <v>73</v>
      </c>
      <c r="AY141" s="246" t="s">
        <v>128</v>
      </c>
    </row>
    <row r="142" s="13" customFormat="1">
      <c r="A142" s="13"/>
      <c r="B142" s="224"/>
      <c r="C142" s="225"/>
      <c r="D142" s="226" t="s">
        <v>138</v>
      </c>
      <c r="E142" s="227" t="s">
        <v>21</v>
      </c>
      <c r="F142" s="228" t="s">
        <v>878</v>
      </c>
      <c r="G142" s="225"/>
      <c r="H142" s="229">
        <v>7.4100000000000001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138</v>
      </c>
      <c r="AU142" s="235" t="s">
        <v>82</v>
      </c>
      <c r="AV142" s="13" t="s">
        <v>82</v>
      </c>
      <c r="AW142" s="13" t="s">
        <v>34</v>
      </c>
      <c r="AX142" s="13" t="s">
        <v>78</v>
      </c>
      <c r="AY142" s="235" t="s">
        <v>128</v>
      </c>
    </row>
    <row r="143" s="2" customFormat="1" ht="22.2" customHeight="1">
      <c r="A143" s="40"/>
      <c r="B143" s="41"/>
      <c r="C143" s="206" t="s">
        <v>207</v>
      </c>
      <c r="D143" s="206" t="s">
        <v>130</v>
      </c>
      <c r="E143" s="207" t="s">
        <v>879</v>
      </c>
      <c r="F143" s="208" t="s">
        <v>880</v>
      </c>
      <c r="G143" s="209" t="s">
        <v>178</v>
      </c>
      <c r="H143" s="210">
        <v>131.75</v>
      </c>
      <c r="I143" s="211"/>
      <c r="J143" s="212">
        <f>ROUND(I143*H143,2)</f>
        <v>0</v>
      </c>
      <c r="K143" s="208" t="s">
        <v>134</v>
      </c>
      <c r="L143" s="46"/>
      <c r="M143" s="213" t="s">
        <v>21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85</v>
      </c>
      <c r="AT143" s="217" t="s">
        <v>130</v>
      </c>
      <c r="AU143" s="217" t="s">
        <v>82</v>
      </c>
      <c r="AY143" s="19" t="s">
        <v>128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78</v>
      </c>
      <c r="BK143" s="218">
        <f>ROUND(I143*H143,2)</f>
        <v>0</v>
      </c>
      <c r="BL143" s="19" t="s">
        <v>85</v>
      </c>
      <c r="BM143" s="217" t="s">
        <v>881</v>
      </c>
    </row>
    <row r="144" s="2" customFormat="1">
      <c r="A144" s="40"/>
      <c r="B144" s="41"/>
      <c r="C144" s="42"/>
      <c r="D144" s="219" t="s">
        <v>136</v>
      </c>
      <c r="E144" s="42"/>
      <c r="F144" s="220" t="s">
        <v>882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136</v>
      </c>
      <c r="AU144" s="19" t="s">
        <v>82</v>
      </c>
    </row>
    <row r="145" s="13" customFormat="1">
      <c r="A145" s="13"/>
      <c r="B145" s="224"/>
      <c r="C145" s="225"/>
      <c r="D145" s="226" t="s">
        <v>138</v>
      </c>
      <c r="E145" s="227" t="s">
        <v>21</v>
      </c>
      <c r="F145" s="228" t="s">
        <v>883</v>
      </c>
      <c r="G145" s="225"/>
      <c r="H145" s="229">
        <v>131.75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138</v>
      </c>
      <c r="AU145" s="235" t="s">
        <v>82</v>
      </c>
      <c r="AV145" s="13" t="s">
        <v>82</v>
      </c>
      <c r="AW145" s="13" t="s">
        <v>34</v>
      </c>
      <c r="AX145" s="13" t="s">
        <v>78</v>
      </c>
      <c r="AY145" s="235" t="s">
        <v>128</v>
      </c>
    </row>
    <row r="146" s="2" customFormat="1" ht="30" customHeight="1">
      <c r="A146" s="40"/>
      <c r="B146" s="41"/>
      <c r="C146" s="206" t="s">
        <v>213</v>
      </c>
      <c r="D146" s="206" t="s">
        <v>130</v>
      </c>
      <c r="E146" s="207" t="s">
        <v>208</v>
      </c>
      <c r="F146" s="208" t="s">
        <v>209</v>
      </c>
      <c r="G146" s="209" t="s">
        <v>178</v>
      </c>
      <c r="H146" s="210">
        <v>51.020000000000003</v>
      </c>
      <c r="I146" s="211"/>
      <c r="J146" s="212">
        <f>ROUND(I146*H146,2)</f>
        <v>0</v>
      </c>
      <c r="K146" s="208" t="s">
        <v>134</v>
      </c>
      <c r="L146" s="46"/>
      <c r="M146" s="213" t="s">
        <v>21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85</v>
      </c>
      <c r="AT146" s="217" t="s">
        <v>130</v>
      </c>
      <c r="AU146" s="217" t="s">
        <v>82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78</v>
      </c>
      <c r="BK146" s="218">
        <f>ROUND(I146*H146,2)</f>
        <v>0</v>
      </c>
      <c r="BL146" s="19" t="s">
        <v>85</v>
      </c>
      <c r="BM146" s="217" t="s">
        <v>884</v>
      </c>
    </row>
    <row r="147" s="2" customFormat="1">
      <c r="A147" s="40"/>
      <c r="B147" s="41"/>
      <c r="C147" s="42"/>
      <c r="D147" s="219" t="s">
        <v>136</v>
      </c>
      <c r="E147" s="42"/>
      <c r="F147" s="220" t="s">
        <v>211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136</v>
      </c>
      <c r="AU147" s="19" t="s">
        <v>82</v>
      </c>
    </row>
    <row r="148" s="13" customFormat="1">
      <c r="A148" s="13"/>
      <c r="B148" s="224"/>
      <c r="C148" s="225"/>
      <c r="D148" s="226" t="s">
        <v>138</v>
      </c>
      <c r="E148" s="227" t="s">
        <v>21</v>
      </c>
      <c r="F148" s="228" t="s">
        <v>885</v>
      </c>
      <c r="G148" s="225"/>
      <c r="H148" s="229">
        <v>24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138</v>
      </c>
      <c r="AU148" s="235" t="s">
        <v>82</v>
      </c>
      <c r="AV148" s="13" t="s">
        <v>82</v>
      </c>
      <c r="AW148" s="13" t="s">
        <v>34</v>
      </c>
      <c r="AX148" s="13" t="s">
        <v>73</v>
      </c>
      <c r="AY148" s="235" t="s">
        <v>128</v>
      </c>
    </row>
    <row r="149" s="13" customFormat="1">
      <c r="A149" s="13"/>
      <c r="B149" s="224"/>
      <c r="C149" s="225"/>
      <c r="D149" s="226" t="s">
        <v>138</v>
      </c>
      <c r="E149" s="227" t="s">
        <v>21</v>
      </c>
      <c r="F149" s="228" t="s">
        <v>886</v>
      </c>
      <c r="G149" s="225"/>
      <c r="H149" s="229">
        <v>27.02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138</v>
      </c>
      <c r="AU149" s="235" t="s">
        <v>82</v>
      </c>
      <c r="AV149" s="13" t="s">
        <v>82</v>
      </c>
      <c r="AW149" s="13" t="s">
        <v>34</v>
      </c>
      <c r="AX149" s="13" t="s">
        <v>73</v>
      </c>
      <c r="AY149" s="235" t="s">
        <v>128</v>
      </c>
    </row>
    <row r="150" s="14" customFormat="1">
      <c r="A150" s="14"/>
      <c r="B150" s="236"/>
      <c r="C150" s="237"/>
      <c r="D150" s="226" t="s">
        <v>138</v>
      </c>
      <c r="E150" s="238" t="s">
        <v>21</v>
      </c>
      <c r="F150" s="239" t="s">
        <v>146</v>
      </c>
      <c r="G150" s="237"/>
      <c r="H150" s="240">
        <v>51.020000000000003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138</v>
      </c>
      <c r="AU150" s="246" t="s">
        <v>82</v>
      </c>
      <c r="AV150" s="14" t="s">
        <v>85</v>
      </c>
      <c r="AW150" s="14" t="s">
        <v>34</v>
      </c>
      <c r="AX150" s="14" t="s">
        <v>78</v>
      </c>
      <c r="AY150" s="246" t="s">
        <v>128</v>
      </c>
    </row>
    <row r="151" s="2" customFormat="1" ht="30" customHeight="1">
      <c r="A151" s="40"/>
      <c r="B151" s="41"/>
      <c r="C151" s="206" t="s">
        <v>8</v>
      </c>
      <c r="D151" s="206" t="s">
        <v>130</v>
      </c>
      <c r="E151" s="207" t="s">
        <v>214</v>
      </c>
      <c r="F151" s="208" t="s">
        <v>215</v>
      </c>
      <c r="G151" s="209" t="s">
        <v>178</v>
      </c>
      <c r="H151" s="210">
        <v>223.88999999999999</v>
      </c>
      <c r="I151" s="211"/>
      <c r="J151" s="212">
        <f>ROUND(I151*H151,2)</f>
        <v>0</v>
      </c>
      <c r="K151" s="208" t="s">
        <v>134</v>
      </c>
      <c r="L151" s="46"/>
      <c r="M151" s="213" t="s">
        <v>21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85</v>
      </c>
      <c r="AT151" s="217" t="s">
        <v>130</v>
      </c>
      <c r="AU151" s="217" t="s">
        <v>82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78</v>
      </c>
      <c r="BK151" s="218">
        <f>ROUND(I151*H151,2)</f>
        <v>0</v>
      </c>
      <c r="BL151" s="19" t="s">
        <v>85</v>
      </c>
      <c r="BM151" s="217" t="s">
        <v>887</v>
      </c>
    </row>
    <row r="152" s="2" customFormat="1">
      <c r="A152" s="40"/>
      <c r="B152" s="41"/>
      <c r="C152" s="42"/>
      <c r="D152" s="219" t="s">
        <v>136</v>
      </c>
      <c r="E152" s="42"/>
      <c r="F152" s="220" t="s">
        <v>217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82</v>
      </c>
    </row>
    <row r="153" s="13" customFormat="1">
      <c r="A153" s="13"/>
      <c r="B153" s="224"/>
      <c r="C153" s="225"/>
      <c r="D153" s="226" t="s">
        <v>138</v>
      </c>
      <c r="E153" s="227" t="s">
        <v>21</v>
      </c>
      <c r="F153" s="228" t="s">
        <v>888</v>
      </c>
      <c r="G153" s="225"/>
      <c r="H153" s="229">
        <v>229.91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138</v>
      </c>
      <c r="AU153" s="235" t="s">
        <v>82</v>
      </c>
      <c r="AV153" s="13" t="s">
        <v>82</v>
      </c>
      <c r="AW153" s="13" t="s">
        <v>34</v>
      </c>
      <c r="AX153" s="13" t="s">
        <v>73</v>
      </c>
      <c r="AY153" s="235" t="s">
        <v>128</v>
      </c>
    </row>
    <row r="154" s="13" customFormat="1">
      <c r="A154" s="13"/>
      <c r="B154" s="224"/>
      <c r="C154" s="225"/>
      <c r="D154" s="226" t="s">
        <v>138</v>
      </c>
      <c r="E154" s="227" t="s">
        <v>21</v>
      </c>
      <c r="F154" s="228" t="s">
        <v>889</v>
      </c>
      <c r="G154" s="225"/>
      <c r="H154" s="229">
        <v>7.4100000000000001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138</v>
      </c>
      <c r="AU154" s="235" t="s">
        <v>82</v>
      </c>
      <c r="AV154" s="13" t="s">
        <v>82</v>
      </c>
      <c r="AW154" s="13" t="s">
        <v>34</v>
      </c>
      <c r="AX154" s="13" t="s">
        <v>73</v>
      </c>
      <c r="AY154" s="235" t="s">
        <v>128</v>
      </c>
    </row>
    <row r="155" s="13" customFormat="1">
      <c r="A155" s="13"/>
      <c r="B155" s="224"/>
      <c r="C155" s="225"/>
      <c r="D155" s="226" t="s">
        <v>138</v>
      </c>
      <c r="E155" s="227" t="s">
        <v>21</v>
      </c>
      <c r="F155" s="228" t="s">
        <v>890</v>
      </c>
      <c r="G155" s="225"/>
      <c r="H155" s="229">
        <v>-13.51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138</v>
      </c>
      <c r="AU155" s="235" t="s">
        <v>82</v>
      </c>
      <c r="AV155" s="13" t="s">
        <v>82</v>
      </c>
      <c r="AW155" s="13" t="s">
        <v>34</v>
      </c>
      <c r="AX155" s="13" t="s">
        <v>73</v>
      </c>
      <c r="AY155" s="235" t="s">
        <v>128</v>
      </c>
    </row>
    <row r="156" s="15" customFormat="1">
      <c r="A156" s="15"/>
      <c r="B156" s="248"/>
      <c r="C156" s="249"/>
      <c r="D156" s="226" t="s">
        <v>138</v>
      </c>
      <c r="E156" s="250" t="s">
        <v>21</v>
      </c>
      <c r="F156" s="251" t="s">
        <v>219</v>
      </c>
      <c r="G156" s="249"/>
      <c r="H156" s="252">
        <v>223.81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138</v>
      </c>
      <c r="AU156" s="258" t="s">
        <v>82</v>
      </c>
      <c r="AV156" s="15" t="s">
        <v>147</v>
      </c>
      <c r="AW156" s="15" t="s">
        <v>34</v>
      </c>
      <c r="AX156" s="15" t="s">
        <v>73</v>
      </c>
      <c r="AY156" s="258" t="s">
        <v>128</v>
      </c>
    </row>
    <row r="157" s="13" customFormat="1">
      <c r="A157" s="13"/>
      <c r="B157" s="224"/>
      <c r="C157" s="225"/>
      <c r="D157" s="226" t="s">
        <v>138</v>
      </c>
      <c r="E157" s="227" t="s">
        <v>21</v>
      </c>
      <c r="F157" s="228" t="s">
        <v>891</v>
      </c>
      <c r="G157" s="225"/>
      <c r="H157" s="229">
        <v>0.079000000000000001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138</v>
      </c>
      <c r="AU157" s="235" t="s">
        <v>82</v>
      </c>
      <c r="AV157" s="13" t="s">
        <v>82</v>
      </c>
      <c r="AW157" s="13" t="s">
        <v>34</v>
      </c>
      <c r="AX157" s="13" t="s">
        <v>73</v>
      </c>
      <c r="AY157" s="235" t="s">
        <v>128</v>
      </c>
    </row>
    <row r="158" s="15" customFormat="1">
      <c r="A158" s="15"/>
      <c r="B158" s="248"/>
      <c r="C158" s="249"/>
      <c r="D158" s="226" t="s">
        <v>138</v>
      </c>
      <c r="E158" s="250" t="s">
        <v>21</v>
      </c>
      <c r="F158" s="251" t="s">
        <v>219</v>
      </c>
      <c r="G158" s="249"/>
      <c r="H158" s="252">
        <v>0.079000000000000001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138</v>
      </c>
      <c r="AU158" s="258" t="s">
        <v>82</v>
      </c>
      <c r="AV158" s="15" t="s">
        <v>147</v>
      </c>
      <c r="AW158" s="15" t="s">
        <v>34</v>
      </c>
      <c r="AX158" s="15" t="s">
        <v>73</v>
      </c>
      <c r="AY158" s="258" t="s">
        <v>128</v>
      </c>
    </row>
    <row r="159" s="14" customFormat="1">
      <c r="A159" s="14"/>
      <c r="B159" s="236"/>
      <c r="C159" s="237"/>
      <c r="D159" s="226" t="s">
        <v>138</v>
      </c>
      <c r="E159" s="238" t="s">
        <v>21</v>
      </c>
      <c r="F159" s="239" t="s">
        <v>146</v>
      </c>
      <c r="G159" s="237"/>
      <c r="H159" s="240">
        <v>223.88900000000001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138</v>
      </c>
      <c r="AU159" s="246" t="s">
        <v>82</v>
      </c>
      <c r="AV159" s="14" t="s">
        <v>85</v>
      </c>
      <c r="AW159" s="14" t="s">
        <v>34</v>
      </c>
      <c r="AX159" s="14" t="s">
        <v>73</v>
      </c>
      <c r="AY159" s="246" t="s">
        <v>128</v>
      </c>
    </row>
    <row r="160" s="13" customFormat="1">
      <c r="A160" s="13"/>
      <c r="B160" s="224"/>
      <c r="C160" s="225"/>
      <c r="D160" s="226" t="s">
        <v>138</v>
      </c>
      <c r="E160" s="227" t="s">
        <v>21</v>
      </c>
      <c r="F160" s="228" t="s">
        <v>892</v>
      </c>
      <c r="G160" s="225"/>
      <c r="H160" s="229">
        <v>223.88999999999999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138</v>
      </c>
      <c r="AU160" s="235" t="s">
        <v>82</v>
      </c>
      <c r="AV160" s="13" t="s">
        <v>82</v>
      </c>
      <c r="AW160" s="13" t="s">
        <v>34</v>
      </c>
      <c r="AX160" s="13" t="s">
        <v>78</v>
      </c>
      <c r="AY160" s="235" t="s">
        <v>128</v>
      </c>
    </row>
    <row r="161" s="2" customFormat="1" ht="34.8" customHeight="1">
      <c r="A161" s="40"/>
      <c r="B161" s="41"/>
      <c r="C161" s="206" t="s">
        <v>228</v>
      </c>
      <c r="D161" s="206" t="s">
        <v>130</v>
      </c>
      <c r="E161" s="207" t="s">
        <v>223</v>
      </c>
      <c r="F161" s="208" t="s">
        <v>224</v>
      </c>
      <c r="G161" s="209" t="s">
        <v>178</v>
      </c>
      <c r="H161" s="210">
        <v>1119.4500000000001</v>
      </c>
      <c r="I161" s="211"/>
      <c r="J161" s="212">
        <f>ROUND(I161*H161,2)</f>
        <v>0</v>
      </c>
      <c r="K161" s="208" t="s">
        <v>134</v>
      </c>
      <c r="L161" s="46"/>
      <c r="M161" s="213" t="s">
        <v>21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85</v>
      </c>
      <c r="AT161" s="217" t="s">
        <v>130</v>
      </c>
      <c r="AU161" s="217" t="s">
        <v>82</v>
      </c>
      <c r="AY161" s="19" t="s">
        <v>128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78</v>
      </c>
      <c r="BK161" s="218">
        <f>ROUND(I161*H161,2)</f>
        <v>0</v>
      </c>
      <c r="BL161" s="19" t="s">
        <v>85</v>
      </c>
      <c r="BM161" s="217" t="s">
        <v>893</v>
      </c>
    </row>
    <row r="162" s="2" customFormat="1">
      <c r="A162" s="40"/>
      <c r="B162" s="41"/>
      <c r="C162" s="42"/>
      <c r="D162" s="219" t="s">
        <v>136</v>
      </c>
      <c r="E162" s="42"/>
      <c r="F162" s="220" t="s">
        <v>226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136</v>
      </c>
      <c r="AU162" s="19" t="s">
        <v>82</v>
      </c>
    </row>
    <row r="163" s="13" customFormat="1">
      <c r="A163" s="13"/>
      <c r="B163" s="224"/>
      <c r="C163" s="225"/>
      <c r="D163" s="226" t="s">
        <v>138</v>
      </c>
      <c r="E163" s="227" t="s">
        <v>21</v>
      </c>
      <c r="F163" s="228" t="s">
        <v>894</v>
      </c>
      <c r="G163" s="225"/>
      <c r="H163" s="229">
        <v>1119.4500000000001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138</v>
      </c>
      <c r="AU163" s="235" t="s">
        <v>82</v>
      </c>
      <c r="AV163" s="13" t="s">
        <v>82</v>
      </c>
      <c r="AW163" s="13" t="s">
        <v>34</v>
      </c>
      <c r="AX163" s="13" t="s">
        <v>73</v>
      </c>
      <c r="AY163" s="235" t="s">
        <v>128</v>
      </c>
    </row>
    <row r="164" s="14" customFormat="1">
      <c r="A164" s="14"/>
      <c r="B164" s="236"/>
      <c r="C164" s="237"/>
      <c r="D164" s="226" t="s">
        <v>138</v>
      </c>
      <c r="E164" s="238" t="s">
        <v>21</v>
      </c>
      <c r="F164" s="239" t="s">
        <v>146</v>
      </c>
      <c r="G164" s="237"/>
      <c r="H164" s="240">
        <v>1119.4500000000001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138</v>
      </c>
      <c r="AU164" s="246" t="s">
        <v>82</v>
      </c>
      <c r="AV164" s="14" t="s">
        <v>85</v>
      </c>
      <c r="AW164" s="14" t="s">
        <v>34</v>
      </c>
      <c r="AX164" s="14" t="s">
        <v>78</v>
      </c>
      <c r="AY164" s="246" t="s">
        <v>128</v>
      </c>
    </row>
    <row r="165" s="2" customFormat="1" ht="30" customHeight="1">
      <c r="A165" s="40"/>
      <c r="B165" s="41"/>
      <c r="C165" s="206" t="s">
        <v>235</v>
      </c>
      <c r="D165" s="206" t="s">
        <v>130</v>
      </c>
      <c r="E165" s="207" t="s">
        <v>229</v>
      </c>
      <c r="F165" s="208" t="s">
        <v>230</v>
      </c>
      <c r="G165" s="209" t="s">
        <v>178</v>
      </c>
      <c r="H165" s="210">
        <v>470.16000000000002</v>
      </c>
      <c r="I165" s="211"/>
      <c r="J165" s="212">
        <f>ROUND(I165*H165,2)</f>
        <v>0</v>
      </c>
      <c r="K165" s="208" t="s">
        <v>134</v>
      </c>
      <c r="L165" s="46"/>
      <c r="M165" s="213" t="s">
        <v>21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85</v>
      </c>
      <c r="AT165" s="217" t="s">
        <v>130</v>
      </c>
      <c r="AU165" s="217" t="s">
        <v>82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78</v>
      </c>
      <c r="BK165" s="218">
        <f>ROUND(I165*H165,2)</f>
        <v>0</v>
      </c>
      <c r="BL165" s="19" t="s">
        <v>85</v>
      </c>
      <c r="BM165" s="217" t="s">
        <v>895</v>
      </c>
    </row>
    <row r="166" s="2" customFormat="1">
      <c r="A166" s="40"/>
      <c r="B166" s="41"/>
      <c r="C166" s="42"/>
      <c r="D166" s="219" t="s">
        <v>136</v>
      </c>
      <c r="E166" s="42"/>
      <c r="F166" s="220" t="s">
        <v>232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136</v>
      </c>
      <c r="AU166" s="19" t="s">
        <v>82</v>
      </c>
    </row>
    <row r="167" s="13" customFormat="1">
      <c r="A167" s="13"/>
      <c r="B167" s="224"/>
      <c r="C167" s="225"/>
      <c r="D167" s="226" t="s">
        <v>138</v>
      </c>
      <c r="E167" s="227" t="s">
        <v>21</v>
      </c>
      <c r="F167" s="228" t="s">
        <v>896</v>
      </c>
      <c r="G167" s="225"/>
      <c r="H167" s="229">
        <v>338.41000000000003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138</v>
      </c>
      <c r="AU167" s="235" t="s">
        <v>82</v>
      </c>
      <c r="AV167" s="13" t="s">
        <v>82</v>
      </c>
      <c r="AW167" s="13" t="s">
        <v>34</v>
      </c>
      <c r="AX167" s="13" t="s">
        <v>73</v>
      </c>
      <c r="AY167" s="235" t="s">
        <v>128</v>
      </c>
    </row>
    <row r="168" s="13" customFormat="1">
      <c r="A168" s="13"/>
      <c r="B168" s="224"/>
      <c r="C168" s="225"/>
      <c r="D168" s="226" t="s">
        <v>138</v>
      </c>
      <c r="E168" s="227" t="s">
        <v>21</v>
      </c>
      <c r="F168" s="228" t="s">
        <v>883</v>
      </c>
      <c r="G168" s="225"/>
      <c r="H168" s="229">
        <v>131.75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138</v>
      </c>
      <c r="AU168" s="235" t="s">
        <v>82</v>
      </c>
      <c r="AV168" s="13" t="s">
        <v>82</v>
      </c>
      <c r="AW168" s="13" t="s">
        <v>34</v>
      </c>
      <c r="AX168" s="13" t="s">
        <v>73</v>
      </c>
      <c r="AY168" s="235" t="s">
        <v>128</v>
      </c>
    </row>
    <row r="169" s="14" customFormat="1">
      <c r="A169" s="14"/>
      <c r="B169" s="236"/>
      <c r="C169" s="237"/>
      <c r="D169" s="226" t="s">
        <v>138</v>
      </c>
      <c r="E169" s="238" t="s">
        <v>21</v>
      </c>
      <c r="F169" s="239" t="s">
        <v>146</v>
      </c>
      <c r="G169" s="237"/>
      <c r="H169" s="240">
        <v>470.16000000000002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138</v>
      </c>
      <c r="AU169" s="246" t="s">
        <v>82</v>
      </c>
      <c r="AV169" s="14" t="s">
        <v>85</v>
      </c>
      <c r="AW169" s="14" t="s">
        <v>34</v>
      </c>
      <c r="AX169" s="14" t="s">
        <v>78</v>
      </c>
      <c r="AY169" s="246" t="s">
        <v>128</v>
      </c>
    </row>
    <row r="170" s="2" customFormat="1" ht="34.8" customHeight="1">
      <c r="A170" s="40"/>
      <c r="B170" s="41"/>
      <c r="C170" s="206" t="s">
        <v>241</v>
      </c>
      <c r="D170" s="206" t="s">
        <v>130</v>
      </c>
      <c r="E170" s="207" t="s">
        <v>236</v>
      </c>
      <c r="F170" s="208" t="s">
        <v>237</v>
      </c>
      <c r="G170" s="209" t="s">
        <v>178</v>
      </c>
      <c r="H170" s="210">
        <v>2350.8000000000002</v>
      </c>
      <c r="I170" s="211"/>
      <c r="J170" s="212">
        <f>ROUND(I170*H170,2)</f>
        <v>0</v>
      </c>
      <c r="K170" s="208" t="s">
        <v>134</v>
      </c>
      <c r="L170" s="46"/>
      <c r="M170" s="213" t="s">
        <v>21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85</v>
      </c>
      <c r="AT170" s="217" t="s">
        <v>130</v>
      </c>
      <c r="AU170" s="217" t="s">
        <v>82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78</v>
      </c>
      <c r="BK170" s="218">
        <f>ROUND(I170*H170,2)</f>
        <v>0</v>
      </c>
      <c r="BL170" s="19" t="s">
        <v>85</v>
      </c>
      <c r="BM170" s="217" t="s">
        <v>897</v>
      </c>
    </row>
    <row r="171" s="2" customFormat="1">
      <c r="A171" s="40"/>
      <c r="B171" s="41"/>
      <c r="C171" s="42"/>
      <c r="D171" s="219" t="s">
        <v>136</v>
      </c>
      <c r="E171" s="42"/>
      <c r="F171" s="220" t="s">
        <v>239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136</v>
      </c>
      <c r="AU171" s="19" t="s">
        <v>82</v>
      </c>
    </row>
    <row r="172" s="13" customFormat="1">
      <c r="A172" s="13"/>
      <c r="B172" s="224"/>
      <c r="C172" s="225"/>
      <c r="D172" s="226" t="s">
        <v>138</v>
      </c>
      <c r="E172" s="227" t="s">
        <v>21</v>
      </c>
      <c r="F172" s="228" t="s">
        <v>898</v>
      </c>
      <c r="G172" s="225"/>
      <c r="H172" s="229">
        <v>2350.8000000000002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138</v>
      </c>
      <c r="AU172" s="235" t="s">
        <v>82</v>
      </c>
      <c r="AV172" s="13" t="s">
        <v>82</v>
      </c>
      <c r="AW172" s="13" t="s">
        <v>34</v>
      </c>
      <c r="AX172" s="13" t="s">
        <v>73</v>
      </c>
      <c r="AY172" s="235" t="s">
        <v>128</v>
      </c>
    </row>
    <row r="173" s="14" customFormat="1">
      <c r="A173" s="14"/>
      <c r="B173" s="236"/>
      <c r="C173" s="237"/>
      <c r="D173" s="226" t="s">
        <v>138</v>
      </c>
      <c r="E173" s="238" t="s">
        <v>21</v>
      </c>
      <c r="F173" s="239" t="s">
        <v>146</v>
      </c>
      <c r="G173" s="237"/>
      <c r="H173" s="240">
        <v>2350.8000000000002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138</v>
      </c>
      <c r="AU173" s="246" t="s">
        <v>82</v>
      </c>
      <c r="AV173" s="14" t="s">
        <v>85</v>
      </c>
      <c r="AW173" s="14" t="s">
        <v>34</v>
      </c>
      <c r="AX173" s="14" t="s">
        <v>78</v>
      </c>
      <c r="AY173" s="246" t="s">
        <v>128</v>
      </c>
    </row>
    <row r="174" s="2" customFormat="1" ht="22.2" customHeight="1">
      <c r="A174" s="40"/>
      <c r="B174" s="41"/>
      <c r="C174" s="206" t="s">
        <v>247</v>
      </c>
      <c r="D174" s="206" t="s">
        <v>130</v>
      </c>
      <c r="E174" s="207" t="s">
        <v>242</v>
      </c>
      <c r="F174" s="208" t="s">
        <v>243</v>
      </c>
      <c r="G174" s="209" t="s">
        <v>178</v>
      </c>
      <c r="H174" s="210">
        <v>13.51</v>
      </c>
      <c r="I174" s="211"/>
      <c r="J174" s="212">
        <f>ROUND(I174*H174,2)</f>
        <v>0</v>
      </c>
      <c r="K174" s="208" t="s">
        <v>134</v>
      </c>
      <c r="L174" s="46"/>
      <c r="M174" s="213" t="s">
        <v>21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85</v>
      </c>
      <c r="AT174" s="217" t="s">
        <v>130</v>
      </c>
      <c r="AU174" s="217" t="s">
        <v>82</v>
      </c>
      <c r="AY174" s="19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78</v>
      </c>
      <c r="BK174" s="218">
        <f>ROUND(I174*H174,2)</f>
        <v>0</v>
      </c>
      <c r="BL174" s="19" t="s">
        <v>85</v>
      </c>
      <c r="BM174" s="217" t="s">
        <v>899</v>
      </c>
    </row>
    <row r="175" s="2" customFormat="1">
      <c r="A175" s="40"/>
      <c r="B175" s="41"/>
      <c r="C175" s="42"/>
      <c r="D175" s="219" t="s">
        <v>136</v>
      </c>
      <c r="E175" s="42"/>
      <c r="F175" s="220" t="s">
        <v>245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136</v>
      </c>
      <c r="AU175" s="19" t="s">
        <v>82</v>
      </c>
    </row>
    <row r="176" s="13" customFormat="1">
      <c r="A176" s="13"/>
      <c r="B176" s="224"/>
      <c r="C176" s="225"/>
      <c r="D176" s="226" t="s">
        <v>138</v>
      </c>
      <c r="E176" s="227" t="s">
        <v>21</v>
      </c>
      <c r="F176" s="228" t="s">
        <v>900</v>
      </c>
      <c r="G176" s="225"/>
      <c r="H176" s="229">
        <v>13.51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138</v>
      </c>
      <c r="AU176" s="235" t="s">
        <v>82</v>
      </c>
      <c r="AV176" s="13" t="s">
        <v>82</v>
      </c>
      <c r="AW176" s="13" t="s">
        <v>34</v>
      </c>
      <c r="AX176" s="13" t="s">
        <v>73</v>
      </c>
      <c r="AY176" s="235" t="s">
        <v>128</v>
      </c>
    </row>
    <row r="177" s="14" customFormat="1">
      <c r="A177" s="14"/>
      <c r="B177" s="236"/>
      <c r="C177" s="237"/>
      <c r="D177" s="226" t="s">
        <v>138</v>
      </c>
      <c r="E177" s="238" t="s">
        <v>21</v>
      </c>
      <c r="F177" s="239" t="s">
        <v>146</v>
      </c>
      <c r="G177" s="237"/>
      <c r="H177" s="240">
        <v>13.51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138</v>
      </c>
      <c r="AU177" s="246" t="s">
        <v>82</v>
      </c>
      <c r="AV177" s="14" t="s">
        <v>85</v>
      </c>
      <c r="AW177" s="14" t="s">
        <v>34</v>
      </c>
      <c r="AX177" s="14" t="s">
        <v>78</v>
      </c>
      <c r="AY177" s="246" t="s">
        <v>128</v>
      </c>
    </row>
    <row r="178" s="2" customFormat="1" ht="22.2" customHeight="1">
      <c r="A178" s="40"/>
      <c r="B178" s="41"/>
      <c r="C178" s="206" t="s">
        <v>255</v>
      </c>
      <c r="D178" s="206" t="s">
        <v>130</v>
      </c>
      <c r="E178" s="207" t="s">
        <v>248</v>
      </c>
      <c r="F178" s="208" t="s">
        <v>249</v>
      </c>
      <c r="G178" s="209" t="s">
        <v>250</v>
      </c>
      <c r="H178" s="210">
        <v>1249.29</v>
      </c>
      <c r="I178" s="211"/>
      <c r="J178" s="212">
        <f>ROUND(I178*H178,2)</f>
        <v>0</v>
      </c>
      <c r="K178" s="208" t="s">
        <v>134</v>
      </c>
      <c r="L178" s="46"/>
      <c r="M178" s="213" t="s">
        <v>21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85</v>
      </c>
      <c r="AT178" s="217" t="s">
        <v>130</v>
      </c>
      <c r="AU178" s="217" t="s">
        <v>82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78</v>
      </c>
      <c r="BK178" s="218">
        <f>ROUND(I178*H178,2)</f>
        <v>0</v>
      </c>
      <c r="BL178" s="19" t="s">
        <v>85</v>
      </c>
      <c r="BM178" s="217" t="s">
        <v>901</v>
      </c>
    </row>
    <row r="179" s="2" customFormat="1">
      <c r="A179" s="40"/>
      <c r="B179" s="41"/>
      <c r="C179" s="42"/>
      <c r="D179" s="219" t="s">
        <v>136</v>
      </c>
      <c r="E179" s="42"/>
      <c r="F179" s="220" t="s">
        <v>252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136</v>
      </c>
      <c r="AU179" s="19" t="s">
        <v>82</v>
      </c>
    </row>
    <row r="180" s="13" customFormat="1">
      <c r="A180" s="13"/>
      <c r="B180" s="224"/>
      <c r="C180" s="225"/>
      <c r="D180" s="226" t="s">
        <v>138</v>
      </c>
      <c r="E180" s="227" t="s">
        <v>21</v>
      </c>
      <c r="F180" s="228" t="s">
        <v>902</v>
      </c>
      <c r="G180" s="225"/>
      <c r="H180" s="229">
        <v>1249.29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138</v>
      </c>
      <c r="AU180" s="235" t="s">
        <v>82</v>
      </c>
      <c r="AV180" s="13" t="s">
        <v>82</v>
      </c>
      <c r="AW180" s="13" t="s">
        <v>34</v>
      </c>
      <c r="AX180" s="13" t="s">
        <v>73</v>
      </c>
      <c r="AY180" s="235" t="s">
        <v>128</v>
      </c>
    </row>
    <row r="181" s="14" customFormat="1">
      <c r="A181" s="14"/>
      <c r="B181" s="236"/>
      <c r="C181" s="237"/>
      <c r="D181" s="226" t="s">
        <v>138</v>
      </c>
      <c r="E181" s="238" t="s">
        <v>21</v>
      </c>
      <c r="F181" s="239" t="s">
        <v>146</v>
      </c>
      <c r="G181" s="237"/>
      <c r="H181" s="240">
        <v>1249.29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138</v>
      </c>
      <c r="AU181" s="246" t="s">
        <v>82</v>
      </c>
      <c r="AV181" s="14" t="s">
        <v>85</v>
      </c>
      <c r="AW181" s="14" t="s">
        <v>34</v>
      </c>
      <c r="AX181" s="14" t="s">
        <v>73</v>
      </c>
      <c r="AY181" s="246" t="s">
        <v>128</v>
      </c>
    </row>
    <row r="182" s="13" customFormat="1">
      <c r="A182" s="13"/>
      <c r="B182" s="224"/>
      <c r="C182" s="225"/>
      <c r="D182" s="226" t="s">
        <v>138</v>
      </c>
      <c r="E182" s="227" t="s">
        <v>21</v>
      </c>
      <c r="F182" s="228" t="s">
        <v>903</v>
      </c>
      <c r="G182" s="225"/>
      <c r="H182" s="229">
        <v>1249.29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138</v>
      </c>
      <c r="AU182" s="235" t="s">
        <v>82</v>
      </c>
      <c r="AV182" s="13" t="s">
        <v>82</v>
      </c>
      <c r="AW182" s="13" t="s">
        <v>34</v>
      </c>
      <c r="AX182" s="13" t="s">
        <v>78</v>
      </c>
      <c r="AY182" s="235" t="s">
        <v>128</v>
      </c>
    </row>
    <row r="183" s="2" customFormat="1" ht="22.2" customHeight="1">
      <c r="A183" s="40"/>
      <c r="B183" s="41"/>
      <c r="C183" s="206" t="s">
        <v>7</v>
      </c>
      <c r="D183" s="206" t="s">
        <v>130</v>
      </c>
      <c r="E183" s="207" t="s">
        <v>256</v>
      </c>
      <c r="F183" s="208" t="s">
        <v>904</v>
      </c>
      <c r="G183" s="209" t="s">
        <v>178</v>
      </c>
      <c r="H183" s="210">
        <v>37.840000000000003</v>
      </c>
      <c r="I183" s="211"/>
      <c r="J183" s="212">
        <f>ROUND(I183*H183,2)</f>
        <v>0</v>
      </c>
      <c r="K183" s="208" t="s">
        <v>134</v>
      </c>
      <c r="L183" s="46"/>
      <c r="M183" s="213" t="s">
        <v>21</v>
      </c>
      <c r="N183" s="21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85</v>
      </c>
      <c r="AT183" s="217" t="s">
        <v>130</v>
      </c>
      <c r="AU183" s="217" t="s">
        <v>82</v>
      </c>
      <c r="AY183" s="19" t="s">
        <v>128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78</v>
      </c>
      <c r="BK183" s="218">
        <f>ROUND(I183*H183,2)</f>
        <v>0</v>
      </c>
      <c r="BL183" s="19" t="s">
        <v>85</v>
      </c>
      <c r="BM183" s="217" t="s">
        <v>905</v>
      </c>
    </row>
    <row r="184" s="2" customFormat="1">
      <c r="A184" s="40"/>
      <c r="B184" s="41"/>
      <c r="C184" s="42"/>
      <c r="D184" s="219" t="s">
        <v>136</v>
      </c>
      <c r="E184" s="42"/>
      <c r="F184" s="220" t="s">
        <v>906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136</v>
      </c>
      <c r="AU184" s="19" t="s">
        <v>82</v>
      </c>
    </row>
    <row r="185" s="13" customFormat="1">
      <c r="A185" s="13"/>
      <c r="B185" s="224"/>
      <c r="C185" s="225"/>
      <c r="D185" s="226" t="s">
        <v>138</v>
      </c>
      <c r="E185" s="227" t="s">
        <v>21</v>
      </c>
      <c r="F185" s="228" t="s">
        <v>907</v>
      </c>
      <c r="G185" s="225"/>
      <c r="H185" s="229">
        <v>24.329999999999998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138</v>
      </c>
      <c r="AU185" s="235" t="s">
        <v>82</v>
      </c>
      <c r="AV185" s="13" t="s">
        <v>82</v>
      </c>
      <c r="AW185" s="13" t="s">
        <v>34</v>
      </c>
      <c r="AX185" s="13" t="s">
        <v>73</v>
      </c>
      <c r="AY185" s="235" t="s">
        <v>128</v>
      </c>
    </row>
    <row r="186" s="13" customFormat="1">
      <c r="A186" s="13"/>
      <c r="B186" s="224"/>
      <c r="C186" s="225"/>
      <c r="D186" s="226" t="s">
        <v>138</v>
      </c>
      <c r="E186" s="227" t="s">
        <v>21</v>
      </c>
      <c r="F186" s="228" t="s">
        <v>900</v>
      </c>
      <c r="G186" s="225"/>
      <c r="H186" s="229">
        <v>13.51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138</v>
      </c>
      <c r="AU186" s="235" t="s">
        <v>82</v>
      </c>
      <c r="AV186" s="13" t="s">
        <v>82</v>
      </c>
      <c r="AW186" s="13" t="s">
        <v>34</v>
      </c>
      <c r="AX186" s="13" t="s">
        <v>73</v>
      </c>
      <c r="AY186" s="235" t="s">
        <v>128</v>
      </c>
    </row>
    <row r="187" s="15" customFormat="1">
      <c r="A187" s="15"/>
      <c r="B187" s="248"/>
      <c r="C187" s="249"/>
      <c r="D187" s="226" t="s">
        <v>138</v>
      </c>
      <c r="E187" s="250" t="s">
        <v>21</v>
      </c>
      <c r="F187" s="251" t="s">
        <v>219</v>
      </c>
      <c r="G187" s="249"/>
      <c r="H187" s="252">
        <v>37.840000000000003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138</v>
      </c>
      <c r="AU187" s="258" t="s">
        <v>82</v>
      </c>
      <c r="AV187" s="15" t="s">
        <v>147</v>
      </c>
      <c r="AW187" s="15" t="s">
        <v>34</v>
      </c>
      <c r="AX187" s="15" t="s">
        <v>73</v>
      </c>
      <c r="AY187" s="258" t="s">
        <v>128</v>
      </c>
    </row>
    <row r="188" s="14" customFormat="1">
      <c r="A188" s="14"/>
      <c r="B188" s="236"/>
      <c r="C188" s="237"/>
      <c r="D188" s="226" t="s">
        <v>138</v>
      </c>
      <c r="E188" s="238" t="s">
        <v>21</v>
      </c>
      <c r="F188" s="239" t="s">
        <v>146</v>
      </c>
      <c r="G188" s="237"/>
      <c r="H188" s="240">
        <v>37.840000000000003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138</v>
      </c>
      <c r="AU188" s="246" t="s">
        <v>82</v>
      </c>
      <c r="AV188" s="14" t="s">
        <v>85</v>
      </c>
      <c r="AW188" s="14" t="s">
        <v>34</v>
      </c>
      <c r="AX188" s="14" t="s">
        <v>78</v>
      </c>
      <c r="AY188" s="246" t="s">
        <v>128</v>
      </c>
    </row>
    <row r="189" s="2" customFormat="1" ht="14.4" customHeight="1">
      <c r="A189" s="40"/>
      <c r="B189" s="41"/>
      <c r="C189" s="259" t="s">
        <v>272</v>
      </c>
      <c r="D189" s="259" t="s">
        <v>266</v>
      </c>
      <c r="E189" s="260" t="s">
        <v>267</v>
      </c>
      <c r="F189" s="261" t="s">
        <v>268</v>
      </c>
      <c r="G189" s="262" t="s">
        <v>250</v>
      </c>
      <c r="H189" s="263">
        <v>46.439999999999998</v>
      </c>
      <c r="I189" s="264"/>
      <c r="J189" s="265">
        <f>ROUND(I189*H189,2)</f>
        <v>0</v>
      </c>
      <c r="K189" s="261" t="s">
        <v>134</v>
      </c>
      <c r="L189" s="266"/>
      <c r="M189" s="267" t="s">
        <v>21</v>
      </c>
      <c r="N189" s="268" t="s">
        <v>44</v>
      </c>
      <c r="O189" s="86"/>
      <c r="P189" s="215">
        <f>O189*H189</f>
        <v>0</v>
      </c>
      <c r="Q189" s="215">
        <v>1</v>
      </c>
      <c r="R189" s="215">
        <f>Q189*H189</f>
        <v>46.439999999999998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175</v>
      </c>
      <c r="AT189" s="217" t="s">
        <v>266</v>
      </c>
      <c r="AU189" s="217" t="s">
        <v>82</v>
      </c>
      <c r="AY189" s="19" t="s">
        <v>128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78</v>
      </c>
      <c r="BK189" s="218">
        <f>ROUND(I189*H189,2)</f>
        <v>0</v>
      </c>
      <c r="BL189" s="19" t="s">
        <v>85</v>
      </c>
      <c r="BM189" s="217" t="s">
        <v>908</v>
      </c>
    </row>
    <row r="190" s="13" customFormat="1">
      <c r="A190" s="13"/>
      <c r="B190" s="224"/>
      <c r="C190" s="225"/>
      <c r="D190" s="226" t="s">
        <v>138</v>
      </c>
      <c r="E190" s="227" t="s">
        <v>21</v>
      </c>
      <c r="F190" s="228" t="s">
        <v>909</v>
      </c>
      <c r="G190" s="225"/>
      <c r="H190" s="229">
        <v>46.444000000000003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138</v>
      </c>
      <c r="AU190" s="235" t="s">
        <v>82</v>
      </c>
      <c r="AV190" s="13" t="s">
        <v>82</v>
      </c>
      <c r="AW190" s="13" t="s">
        <v>34</v>
      </c>
      <c r="AX190" s="13" t="s">
        <v>73</v>
      </c>
      <c r="AY190" s="235" t="s">
        <v>128</v>
      </c>
    </row>
    <row r="191" s="14" customFormat="1">
      <c r="A191" s="14"/>
      <c r="B191" s="236"/>
      <c r="C191" s="237"/>
      <c r="D191" s="226" t="s">
        <v>138</v>
      </c>
      <c r="E191" s="238" t="s">
        <v>21</v>
      </c>
      <c r="F191" s="239" t="s">
        <v>146</v>
      </c>
      <c r="G191" s="237"/>
      <c r="H191" s="240">
        <v>46.444000000000003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138</v>
      </c>
      <c r="AU191" s="246" t="s">
        <v>82</v>
      </c>
      <c r="AV191" s="14" t="s">
        <v>85</v>
      </c>
      <c r="AW191" s="14" t="s">
        <v>34</v>
      </c>
      <c r="AX191" s="14" t="s">
        <v>73</v>
      </c>
      <c r="AY191" s="246" t="s">
        <v>128</v>
      </c>
    </row>
    <row r="192" s="13" customFormat="1">
      <c r="A192" s="13"/>
      <c r="B192" s="224"/>
      <c r="C192" s="225"/>
      <c r="D192" s="226" t="s">
        <v>138</v>
      </c>
      <c r="E192" s="227" t="s">
        <v>21</v>
      </c>
      <c r="F192" s="228" t="s">
        <v>910</v>
      </c>
      <c r="G192" s="225"/>
      <c r="H192" s="229">
        <v>46.439999999999998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138</v>
      </c>
      <c r="AU192" s="235" t="s">
        <v>82</v>
      </c>
      <c r="AV192" s="13" t="s">
        <v>82</v>
      </c>
      <c r="AW192" s="13" t="s">
        <v>34</v>
      </c>
      <c r="AX192" s="13" t="s">
        <v>78</v>
      </c>
      <c r="AY192" s="235" t="s">
        <v>128</v>
      </c>
    </row>
    <row r="193" s="2" customFormat="1" ht="14.4" customHeight="1">
      <c r="A193" s="40"/>
      <c r="B193" s="41"/>
      <c r="C193" s="206" t="s">
        <v>278</v>
      </c>
      <c r="D193" s="206" t="s">
        <v>130</v>
      </c>
      <c r="E193" s="207" t="s">
        <v>285</v>
      </c>
      <c r="F193" s="208" t="s">
        <v>286</v>
      </c>
      <c r="G193" s="209" t="s">
        <v>133</v>
      </c>
      <c r="H193" s="210">
        <v>1535.4000000000001</v>
      </c>
      <c r="I193" s="211"/>
      <c r="J193" s="212">
        <f>ROUND(I193*H193,2)</f>
        <v>0</v>
      </c>
      <c r="K193" s="208" t="s">
        <v>134</v>
      </c>
      <c r="L193" s="46"/>
      <c r="M193" s="213" t="s">
        <v>21</v>
      </c>
      <c r="N193" s="21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85</v>
      </c>
      <c r="AT193" s="217" t="s">
        <v>130</v>
      </c>
      <c r="AU193" s="217" t="s">
        <v>82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78</v>
      </c>
      <c r="BK193" s="218">
        <f>ROUND(I193*H193,2)</f>
        <v>0</v>
      </c>
      <c r="BL193" s="19" t="s">
        <v>85</v>
      </c>
      <c r="BM193" s="217" t="s">
        <v>911</v>
      </c>
    </row>
    <row r="194" s="2" customFormat="1">
      <c r="A194" s="40"/>
      <c r="B194" s="41"/>
      <c r="C194" s="42"/>
      <c r="D194" s="219" t="s">
        <v>136</v>
      </c>
      <c r="E194" s="42"/>
      <c r="F194" s="220" t="s">
        <v>288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136</v>
      </c>
      <c r="AU194" s="19" t="s">
        <v>82</v>
      </c>
    </row>
    <row r="195" s="13" customFormat="1">
      <c r="A195" s="13"/>
      <c r="B195" s="224"/>
      <c r="C195" s="225"/>
      <c r="D195" s="226" t="s">
        <v>138</v>
      </c>
      <c r="E195" s="227" t="s">
        <v>21</v>
      </c>
      <c r="F195" s="228" t="s">
        <v>912</v>
      </c>
      <c r="G195" s="225"/>
      <c r="H195" s="229">
        <v>125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138</v>
      </c>
      <c r="AU195" s="235" t="s">
        <v>82</v>
      </c>
      <c r="AV195" s="13" t="s">
        <v>82</v>
      </c>
      <c r="AW195" s="13" t="s">
        <v>34</v>
      </c>
      <c r="AX195" s="13" t="s">
        <v>73</v>
      </c>
      <c r="AY195" s="235" t="s">
        <v>128</v>
      </c>
    </row>
    <row r="196" s="13" customFormat="1">
      <c r="A196" s="13"/>
      <c r="B196" s="224"/>
      <c r="C196" s="225"/>
      <c r="D196" s="226" t="s">
        <v>138</v>
      </c>
      <c r="E196" s="227" t="s">
        <v>21</v>
      </c>
      <c r="F196" s="228" t="s">
        <v>913</v>
      </c>
      <c r="G196" s="225"/>
      <c r="H196" s="229">
        <v>1410.4000000000001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138</v>
      </c>
      <c r="AU196" s="235" t="s">
        <v>82</v>
      </c>
      <c r="AV196" s="13" t="s">
        <v>82</v>
      </c>
      <c r="AW196" s="13" t="s">
        <v>34</v>
      </c>
      <c r="AX196" s="13" t="s">
        <v>73</v>
      </c>
      <c r="AY196" s="235" t="s">
        <v>128</v>
      </c>
    </row>
    <row r="197" s="14" customFormat="1">
      <c r="A197" s="14"/>
      <c r="B197" s="236"/>
      <c r="C197" s="237"/>
      <c r="D197" s="226" t="s">
        <v>138</v>
      </c>
      <c r="E197" s="238" t="s">
        <v>21</v>
      </c>
      <c r="F197" s="239" t="s">
        <v>146</v>
      </c>
      <c r="G197" s="237"/>
      <c r="H197" s="240">
        <v>1535.4000000000001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138</v>
      </c>
      <c r="AU197" s="246" t="s">
        <v>82</v>
      </c>
      <c r="AV197" s="14" t="s">
        <v>85</v>
      </c>
      <c r="AW197" s="14" t="s">
        <v>34</v>
      </c>
      <c r="AX197" s="14" t="s">
        <v>78</v>
      </c>
      <c r="AY197" s="246" t="s">
        <v>128</v>
      </c>
    </row>
    <row r="198" s="12" customFormat="1" ht="22.8" customHeight="1">
      <c r="A198" s="12"/>
      <c r="B198" s="190"/>
      <c r="C198" s="191"/>
      <c r="D198" s="192" t="s">
        <v>72</v>
      </c>
      <c r="E198" s="204" t="s">
        <v>85</v>
      </c>
      <c r="F198" s="204" t="s">
        <v>297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SUM(P199:P226)</f>
        <v>0</v>
      </c>
      <c r="Q198" s="198"/>
      <c r="R198" s="199">
        <f>SUM(R199:R226)</f>
        <v>0.46514319999999998</v>
      </c>
      <c r="S198" s="198"/>
      <c r="T198" s="200">
        <f>SUM(T199:T226)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78</v>
      </c>
      <c r="AT198" s="202" t="s">
        <v>72</v>
      </c>
      <c r="AU198" s="202" t="s">
        <v>78</v>
      </c>
      <c r="AY198" s="201" t="s">
        <v>128</v>
      </c>
      <c r="BK198" s="203">
        <f>SUM(BK199:BK226)</f>
        <v>0</v>
      </c>
    </row>
    <row r="199" s="2" customFormat="1" ht="22.2" customHeight="1">
      <c r="A199" s="40"/>
      <c r="B199" s="41"/>
      <c r="C199" s="206" t="s">
        <v>284</v>
      </c>
      <c r="D199" s="206" t="s">
        <v>130</v>
      </c>
      <c r="E199" s="207" t="s">
        <v>914</v>
      </c>
      <c r="F199" s="208" t="s">
        <v>915</v>
      </c>
      <c r="G199" s="209" t="s">
        <v>133</v>
      </c>
      <c r="H199" s="210">
        <v>285</v>
      </c>
      <c r="I199" s="211"/>
      <c r="J199" s="212">
        <f>ROUND(I199*H199,2)</f>
        <v>0</v>
      </c>
      <c r="K199" s="208" t="s">
        <v>134</v>
      </c>
      <c r="L199" s="46"/>
      <c r="M199" s="213" t="s">
        <v>21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85</v>
      </c>
      <c r="AT199" s="217" t="s">
        <v>130</v>
      </c>
      <c r="AU199" s="217" t="s">
        <v>82</v>
      </c>
      <c r="AY199" s="19" t="s">
        <v>128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78</v>
      </c>
      <c r="BK199" s="218">
        <f>ROUND(I199*H199,2)</f>
        <v>0</v>
      </c>
      <c r="BL199" s="19" t="s">
        <v>85</v>
      </c>
      <c r="BM199" s="217" t="s">
        <v>916</v>
      </c>
    </row>
    <row r="200" s="2" customFormat="1">
      <c r="A200" s="40"/>
      <c r="B200" s="41"/>
      <c r="C200" s="42"/>
      <c r="D200" s="219" t="s">
        <v>136</v>
      </c>
      <c r="E200" s="42"/>
      <c r="F200" s="220" t="s">
        <v>917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136</v>
      </c>
      <c r="AU200" s="19" t="s">
        <v>82</v>
      </c>
    </row>
    <row r="201" s="13" customFormat="1">
      <c r="A201" s="13"/>
      <c r="B201" s="224"/>
      <c r="C201" s="225"/>
      <c r="D201" s="226" t="s">
        <v>138</v>
      </c>
      <c r="E201" s="227" t="s">
        <v>21</v>
      </c>
      <c r="F201" s="228" t="s">
        <v>918</v>
      </c>
      <c r="G201" s="225"/>
      <c r="H201" s="229">
        <v>285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138</v>
      </c>
      <c r="AU201" s="235" t="s">
        <v>82</v>
      </c>
      <c r="AV201" s="13" t="s">
        <v>82</v>
      </c>
      <c r="AW201" s="13" t="s">
        <v>34</v>
      </c>
      <c r="AX201" s="13" t="s">
        <v>73</v>
      </c>
      <c r="AY201" s="235" t="s">
        <v>128</v>
      </c>
    </row>
    <row r="202" s="15" customFormat="1">
      <c r="A202" s="15"/>
      <c r="B202" s="248"/>
      <c r="C202" s="249"/>
      <c r="D202" s="226" t="s">
        <v>138</v>
      </c>
      <c r="E202" s="250" t="s">
        <v>21</v>
      </c>
      <c r="F202" s="251" t="s">
        <v>919</v>
      </c>
      <c r="G202" s="249"/>
      <c r="H202" s="252">
        <v>285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138</v>
      </c>
      <c r="AU202" s="258" t="s">
        <v>82</v>
      </c>
      <c r="AV202" s="15" t="s">
        <v>147</v>
      </c>
      <c r="AW202" s="15" t="s">
        <v>34</v>
      </c>
      <c r="AX202" s="15" t="s">
        <v>73</v>
      </c>
      <c r="AY202" s="258" t="s">
        <v>128</v>
      </c>
    </row>
    <row r="203" s="14" customFormat="1">
      <c r="A203" s="14"/>
      <c r="B203" s="236"/>
      <c r="C203" s="237"/>
      <c r="D203" s="226" t="s">
        <v>138</v>
      </c>
      <c r="E203" s="238" t="s">
        <v>21</v>
      </c>
      <c r="F203" s="239" t="s">
        <v>146</v>
      </c>
      <c r="G203" s="237"/>
      <c r="H203" s="240">
        <v>285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138</v>
      </c>
      <c r="AU203" s="246" t="s">
        <v>82</v>
      </c>
      <c r="AV203" s="14" t="s">
        <v>85</v>
      </c>
      <c r="AW203" s="14" t="s">
        <v>34</v>
      </c>
      <c r="AX203" s="14" t="s">
        <v>78</v>
      </c>
      <c r="AY203" s="246" t="s">
        <v>128</v>
      </c>
    </row>
    <row r="204" s="2" customFormat="1" ht="14.4" customHeight="1">
      <c r="A204" s="40"/>
      <c r="B204" s="41"/>
      <c r="C204" s="206" t="s">
        <v>291</v>
      </c>
      <c r="D204" s="206" t="s">
        <v>130</v>
      </c>
      <c r="E204" s="207" t="s">
        <v>306</v>
      </c>
      <c r="F204" s="208" t="s">
        <v>307</v>
      </c>
      <c r="G204" s="209" t="s">
        <v>178</v>
      </c>
      <c r="H204" s="210">
        <v>0.41999999999999998</v>
      </c>
      <c r="I204" s="211"/>
      <c r="J204" s="212">
        <f>ROUND(I204*H204,2)</f>
        <v>0</v>
      </c>
      <c r="K204" s="208" t="s">
        <v>134</v>
      </c>
      <c r="L204" s="46"/>
      <c r="M204" s="213" t="s">
        <v>21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85</v>
      </c>
      <c r="AT204" s="217" t="s">
        <v>130</v>
      </c>
      <c r="AU204" s="217" t="s">
        <v>82</v>
      </c>
      <c r="AY204" s="19" t="s">
        <v>128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78</v>
      </c>
      <c r="BK204" s="218">
        <f>ROUND(I204*H204,2)</f>
        <v>0</v>
      </c>
      <c r="BL204" s="19" t="s">
        <v>85</v>
      </c>
      <c r="BM204" s="217" t="s">
        <v>920</v>
      </c>
    </row>
    <row r="205" s="2" customFormat="1">
      <c r="A205" s="40"/>
      <c r="B205" s="41"/>
      <c r="C205" s="42"/>
      <c r="D205" s="219" t="s">
        <v>136</v>
      </c>
      <c r="E205" s="42"/>
      <c r="F205" s="220" t="s">
        <v>309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136</v>
      </c>
      <c r="AU205" s="19" t="s">
        <v>82</v>
      </c>
    </row>
    <row r="206" s="13" customFormat="1">
      <c r="A206" s="13"/>
      <c r="B206" s="224"/>
      <c r="C206" s="225"/>
      <c r="D206" s="226" t="s">
        <v>138</v>
      </c>
      <c r="E206" s="227" t="s">
        <v>21</v>
      </c>
      <c r="F206" s="228" t="s">
        <v>921</v>
      </c>
      <c r="G206" s="225"/>
      <c r="H206" s="229">
        <v>0.21099999999999999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138</v>
      </c>
      <c r="AU206" s="235" t="s">
        <v>82</v>
      </c>
      <c r="AV206" s="13" t="s">
        <v>82</v>
      </c>
      <c r="AW206" s="13" t="s">
        <v>34</v>
      </c>
      <c r="AX206" s="13" t="s">
        <v>73</v>
      </c>
      <c r="AY206" s="235" t="s">
        <v>128</v>
      </c>
    </row>
    <row r="207" s="13" customFormat="1">
      <c r="A207" s="13"/>
      <c r="B207" s="224"/>
      <c r="C207" s="225"/>
      <c r="D207" s="226" t="s">
        <v>138</v>
      </c>
      <c r="E207" s="227" t="s">
        <v>21</v>
      </c>
      <c r="F207" s="228" t="s">
        <v>922</v>
      </c>
      <c r="G207" s="225"/>
      <c r="H207" s="229">
        <v>0.20999999999999999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138</v>
      </c>
      <c r="AU207" s="235" t="s">
        <v>82</v>
      </c>
      <c r="AV207" s="13" t="s">
        <v>82</v>
      </c>
      <c r="AW207" s="13" t="s">
        <v>34</v>
      </c>
      <c r="AX207" s="13" t="s">
        <v>73</v>
      </c>
      <c r="AY207" s="235" t="s">
        <v>128</v>
      </c>
    </row>
    <row r="208" s="14" customFormat="1">
      <c r="A208" s="14"/>
      <c r="B208" s="236"/>
      <c r="C208" s="237"/>
      <c r="D208" s="226" t="s">
        <v>138</v>
      </c>
      <c r="E208" s="238" t="s">
        <v>21</v>
      </c>
      <c r="F208" s="239" t="s">
        <v>146</v>
      </c>
      <c r="G208" s="237"/>
      <c r="H208" s="240">
        <v>0.42099999999999999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138</v>
      </c>
      <c r="AU208" s="246" t="s">
        <v>82</v>
      </c>
      <c r="AV208" s="14" t="s">
        <v>85</v>
      </c>
      <c r="AW208" s="14" t="s">
        <v>34</v>
      </c>
      <c r="AX208" s="14" t="s">
        <v>73</v>
      </c>
      <c r="AY208" s="246" t="s">
        <v>128</v>
      </c>
    </row>
    <row r="209" s="13" customFormat="1">
      <c r="A209" s="13"/>
      <c r="B209" s="224"/>
      <c r="C209" s="225"/>
      <c r="D209" s="226" t="s">
        <v>138</v>
      </c>
      <c r="E209" s="227" t="s">
        <v>21</v>
      </c>
      <c r="F209" s="228" t="s">
        <v>923</v>
      </c>
      <c r="G209" s="225"/>
      <c r="H209" s="229">
        <v>0.41999999999999998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138</v>
      </c>
      <c r="AU209" s="235" t="s">
        <v>82</v>
      </c>
      <c r="AV209" s="13" t="s">
        <v>82</v>
      </c>
      <c r="AW209" s="13" t="s">
        <v>34</v>
      </c>
      <c r="AX209" s="13" t="s">
        <v>78</v>
      </c>
      <c r="AY209" s="235" t="s">
        <v>128</v>
      </c>
    </row>
    <row r="210" s="2" customFormat="1" ht="14.4" customHeight="1">
      <c r="A210" s="40"/>
      <c r="B210" s="41"/>
      <c r="C210" s="206" t="s">
        <v>298</v>
      </c>
      <c r="D210" s="206" t="s">
        <v>130</v>
      </c>
      <c r="E210" s="207" t="s">
        <v>314</v>
      </c>
      <c r="F210" s="208" t="s">
        <v>315</v>
      </c>
      <c r="G210" s="209" t="s">
        <v>316</v>
      </c>
      <c r="H210" s="210">
        <v>4</v>
      </c>
      <c r="I210" s="211"/>
      <c r="J210" s="212">
        <f>ROUND(I210*H210,2)</f>
        <v>0</v>
      </c>
      <c r="K210" s="208" t="s">
        <v>134</v>
      </c>
      <c r="L210" s="46"/>
      <c r="M210" s="213" t="s">
        <v>21</v>
      </c>
      <c r="N210" s="214" t="s">
        <v>44</v>
      </c>
      <c r="O210" s="86"/>
      <c r="P210" s="215">
        <f>O210*H210</f>
        <v>0</v>
      </c>
      <c r="Q210" s="215">
        <v>0.087419999999999998</v>
      </c>
      <c r="R210" s="215">
        <f>Q210*H210</f>
        <v>0.34967999999999999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85</v>
      </c>
      <c r="AT210" s="217" t="s">
        <v>130</v>
      </c>
      <c r="AU210" s="217" t="s">
        <v>82</v>
      </c>
      <c r="AY210" s="19" t="s">
        <v>128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78</v>
      </c>
      <c r="BK210" s="218">
        <f>ROUND(I210*H210,2)</f>
        <v>0</v>
      </c>
      <c r="BL210" s="19" t="s">
        <v>85</v>
      </c>
      <c r="BM210" s="217" t="s">
        <v>924</v>
      </c>
    </row>
    <row r="211" s="2" customFormat="1">
      <c r="A211" s="40"/>
      <c r="B211" s="41"/>
      <c r="C211" s="42"/>
      <c r="D211" s="219" t="s">
        <v>136</v>
      </c>
      <c r="E211" s="42"/>
      <c r="F211" s="220" t="s">
        <v>318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136</v>
      </c>
      <c r="AU211" s="19" t="s">
        <v>82</v>
      </c>
    </row>
    <row r="212" s="13" customFormat="1">
      <c r="A212" s="13"/>
      <c r="B212" s="224"/>
      <c r="C212" s="225"/>
      <c r="D212" s="226" t="s">
        <v>138</v>
      </c>
      <c r="E212" s="227" t="s">
        <v>21</v>
      </c>
      <c r="F212" s="228" t="s">
        <v>85</v>
      </c>
      <c r="G212" s="225"/>
      <c r="H212" s="229">
        <v>4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138</v>
      </c>
      <c r="AU212" s="235" t="s">
        <v>82</v>
      </c>
      <c r="AV212" s="13" t="s">
        <v>82</v>
      </c>
      <c r="AW212" s="13" t="s">
        <v>34</v>
      </c>
      <c r="AX212" s="13" t="s">
        <v>78</v>
      </c>
      <c r="AY212" s="235" t="s">
        <v>128</v>
      </c>
    </row>
    <row r="213" s="2" customFormat="1" ht="14.4" customHeight="1">
      <c r="A213" s="40"/>
      <c r="B213" s="41"/>
      <c r="C213" s="259" t="s">
        <v>305</v>
      </c>
      <c r="D213" s="259" t="s">
        <v>266</v>
      </c>
      <c r="E213" s="260" t="s">
        <v>320</v>
      </c>
      <c r="F213" s="261" t="s">
        <v>321</v>
      </c>
      <c r="G213" s="262" t="s">
        <v>316</v>
      </c>
      <c r="H213" s="263">
        <v>4.04</v>
      </c>
      <c r="I213" s="264"/>
      <c r="J213" s="265">
        <f>ROUND(I213*H213,2)</f>
        <v>0</v>
      </c>
      <c r="K213" s="261" t="s">
        <v>134</v>
      </c>
      <c r="L213" s="266"/>
      <c r="M213" s="267" t="s">
        <v>21</v>
      </c>
      <c r="N213" s="268" t="s">
        <v>44</v>
      </c>
      <c r="O213" s="86"/>
      <c r="P213" s="215">
        <f>O213*H213</f>
        <v>0</v>
      </c>
      <c r="Q213" s="215">
        <v>0.027</v>
      </c>
      <c r="R213" s="215">
        <f>Q213*H213</f>
        <v>0.10908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175</v>
      </c>
      <c r="AT213" s="217" t="s">
        <v>266</v>
      </c>
      <c r="AU213" s="217" t="s">
        <v>82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78</v>
      </c>
      <c r="BK213" s="218">
        <f>ROUND(I213*H213,2)</f>
        <v>0</v>
      </c>
      <c r="BL213" s="19" t="s">
        <v>85</v>
      </c>
      <c r="BM213" s="217" t="s">
        <v>925</v>
      </c>
    </row>
    <row r="214" s="13" customFormat="1">
      <c r="A214" s="13"/>
      <c r="B214" s="224"/>
      <c r="C214" s="225"/>
      <c r="D214" s="226" t="s">
        <v>138</v>
      </c>
      <c r="E214" s="227" t="s">
        <v>21</v>
      </c>
      <c r="F214" s="228" t="s">
        <v>646</v>
      </c>
      <c r="G214" s="225"/>
      <c r="H214" s="229">
        <v>4.04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138</v>
      </c>
      <c r="AU214" s="235" t="s">
        <v>82</v>
      </c>
      <c r="AV214" s="13" t="s">
        <v>82</v>
      </c>
      <c r="AW214" s="13" t="s">
        <v>34</v>
      </c>
      <c r="AX214" s="13" t="s">
        <v>73</v>
      </c>
      <c r="AY214" s="235" t="s">
        <v>128</v>
      </c>
    </row>
    <row r="215" s="14" customFormat="1">
      <c r="A215" s="14"/>
      <c r="B215" s="236"/>
      <c r="C215" s="237"/>
      <c r="D215" s="226" t="s">
        <v>138</v>
      </c>
      <c r="E215" s="238" t="s">
        <v>21</v>
      </c>
      <c r="F215" s="239" t="s">
        <v>146</v>
      </c>
      <c r="G215" s="237"/>
      <c r="H215" s="240">
        <v>4.04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138</v>
      </c>
      <c r="AU215" s="246" t="s">
        <v>82</v>
      </c>
      <c r="AV215" s="14" t="s">
        <v>85</v>
      </c>
      <c r="AW215" s="14" t="s">
        <v>34</v>
      </c>
      <c r="AX215" s="14" t="s">
        <v>78</v>
      </c>
      <c r="AY215" s="246" t="s">
        <v>128</v>
      </c>
    </row>
    <row r="216" s="2" customFormat="1" ht="22.2" customHeight="1">
      <c r="A216" s="40"/>
      <c r="B216" s="41"/>
      <c r="C216" s="206" t="s">
        <v>313</v>
      </c>
      <c r="D216" s="206" t="s">
        <v>130</v>
      </c>
      <c r="E216" s="207" t="s">
        <v>335</v>
      </c>
      <c r="F216" s="208" t="s">
        <v>336</v>
      </c>
      <c r="G216" s="209" t="s">
        <v>178</v>
      </c>
      <c r="H216" s="210">
        <v>0.20999999999999999</v>
      </c>
      <c r="I216" s="211"/>
      <c r="J216" s="212">
        <f>ROUND(I216*H216,2)</f>
        <v>0</v>
      </c>
      <c r="K216" s="208" t="s">
        <v>134</v>
      </c>
      <c r="L216" s="46"/>
      <c r="M216" s="213" t="s">
        <v>21</v>
      </c>
      <c r="N216" s="214" t="s">
        <v>44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85</v>
      </c>
      <c r="AT216" s="217" t="s">
        <v>130</v>
      </c>
      <c r="AU216" s="217" t="s">
        <v>82</v>
      </c>
      <c r="AY216" s="19" t="s">
        <v>128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78</v>
      </c>
      <c r="BK216" s="218">
        <f>ROUND(I216*H216,2)</f>
        <v>0</v>
      </c>
      <c r="BL216" s="19" t="s">
        <v>85</v>
      </c>
      <c r="BM216" s="217" t="s">
        <v>926</v>
      </c>
    </row>
    <row r="217" s="2" customFormat="1">
      <c r="A217" s="40"/>
      <c r="B217" s="41"/>
      <c r="C217" s="42"/>
      <c r="D217" s="219" t="s">
        <v>136</v>
      </c>
      <c r="E217" s="42"/>
      <c r="F217" s="220" t="s">
        <v>338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136</v>
      </c>
      <c r="AU217" s="19" t="s">
        <v>82</v>
      </c>
    </row>
    <row r="218" s="13" customFormat="1">
      <c r="A218" s="13"/>
      <c r="B218" s="224"/>
      <c r="C218" s="225"/>
      <c r="D218" s="226" t="s">
        <v>138</v>
      </c>
      <c r="E218" s="227" t="s">
        <v>21</v>
      </c>
      <c r="F218" s="228" t="s">
        <v>927</v>
      </c>
      <c r="G218" s="225"/>
      <c r="H218" s="229">
        <v>0.21099999999999999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138</v>
      </c>
      <c r="AU218" s="235" t="s">
        <v>82</v>
      </c>
      <c r="AV218" s="13" t="s">
        <v>82</v>
      </c>
      <c r="AW218" s="13" t="s">
        <v>34</v>
      </c>
      <c r="AX218" s="13" t="s">
        <v>73</v>
      </c>
      <c r="AY218" s="235" t="s">
        <v>128</v>
      </c>
    </row>
    <row r="219" s="15" customFormat="1">
      <c r="A219" s="15"/>
      <c r="B219" s="248"/>
      <c r="C219" s="249"/>
      <c r="D219" s="226" t="s">
        <v>138</v>
      </c>
      <c r="E219" s="250" t="s">
        <v>21</v>
      </c>
      <c r="F219" s="251" t="s">
        <v>340</v>
      </c>
      <c r="G219" s="249"/>
      <c r="H219" s="252">
        <v>0.21099999999999999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138</v>
      </c>
      <c r="AU219" s="258" t="s">
        <v>82</v>
      </c>
      <c r="AV219" s="15" t="s">
        <v>147</v>
      </c>
      <c r="AW219" s="15" t="s">
        <v>34</v>
      </c>
      <c r="AX219" s="15" t="s">
        <v>73</v>
      </c>
      <c r="AY219" s="258" t="s">
        <v>128</v>
      </c>
    </row>
    <row r="220" s="14" customFormat="1">
      <c r="A220" s="14"/>
      <c r="B220" s="236"/>
      <c r="C220" s="237"/>
      <c r="D220" s="226" t="s">
        <v>138</v>
      </c>
      <c r="E220" s="238" t="s">
        <v>21</v>
      </c>
      <c r="F220" s="239" t="s">
        <v>146</v>
      </c>
      <c r="G220" s="237"/>
      <c r="H220" s="240">
        <v>0.21099999999999999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138</v>
      </c>
      <c r="AU220" s="246" t="s">
        <v>82</v>
      </c>
      <c r="AV220" s="14" t="s">
        <v>85</v>
      </c>
      <c r="AW220" s="14" t="s">
        <v>34</v>
      </c>
      <c r="AX220" s="14" t="s">
        <v>73</v>
      </c>
      <c r="AY220" s="246" t="s">
        <v>128</v>
      </c>
    </row>
    <row r="221" s="13" customFormat="1">
      <c r="A221" s="13"/>
      <c r="B221" s="224"/>
      <c r="C221" s="225"/>
      <c r="D221" s="226" t="s">
        <v>138</v>
      </c>
      <c r="E221" s="227" t="s">
        <v>21</v>
      </c>
      <c r="F221" s="228" t="s">
        <v>928</v>
      </c>
      <c r="G221" s="225"/>
      <c r="H221" s="229">
        <v>0.20999999999999999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138</v>
      </c>
      <c r="AU221" s="235" t="s">
        <v>82</v>
      </c>
      <c r="AV221" s="13" t="s">
        <v>82</v>
      </c>
      <c r="AW221" s="13" t="s">
        <v>34</v>
      </c>
      <c r="AX221" s="13" t="s">
        <v>78</v>
      </c>
      <c r="AY221" s="235" t="s">
        <v>128</v>
      </c>
    </row>
    <row r="222" s="2" customFormat="1" ht="22.2" customHeight="1">
      <c r="A222" s="40"/>
      <c r="B222" s="41"/>
      <c r="C222" s="206" t="s">
        <v>319</v>
      </c>
      <c r="D222" s="206" t="s">
        <v>130</v>
      </c>
      <c r="E222" s="207" t="s">
        <v>350</v>
      </c>
      <c r="F222" s="208" t="s">
        <v>351</v>
      </c>
      <c r="G222" s="209" t="s">
        <v>133</v>
      </c>
      <c r="H222" s="210">
        <v>1.01</v>
      </c>
      <c r="I222" s="211"/>
      <c r="J222" s="212">
        <f>ROUND(I222*H222,2)</f>
        <v>0</v>
      </c>
      <c r="K222" s="208" t="s">
        <v>134</v>
      </c>
      <c r="L222" s="46"/>
      <c r="M222" s="213" t="s">
        <v>21</v>
      </c>
      <c r="N222" s="214" t="s">
        <v>44</v>
      </c>
      <c r="O222" s="86"/>
      <c r="P222" s="215">
        <f>O222*H222</f>
        <v>0</v>
      </c>
      <c r="Q222" s="215">
        <v>0.0063200000000000001</v>
      </c>
      <c r="R222" s="215">
        <f>Q222*H222</f>
        <v>0.0063832000000000003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85</v>
      </c>
      <c r="AT222" s="217" t="s">
        <v>130</v>
      </c>
      <c r="AU222" s="217" t="s">
        <v>82</v>
      </c>
      <c r="AY222" s="19" t="s">
        <v>128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78</v>
      </c>
      <c r="BK222" s="218">
        <f>ROUND(I222*H222,2)</f>
        <v>0</v>
      </c>
      <c r="BL222" s="19" t="s">
        <v>85</v>
      </c>
      <c r="BM222" s="217" t="s">
        <v>929</v>
      </c>
    </row>
    <row r="223" s="2" customFormat="1">
      <c r="A223" s="40"/>
      <c r="B223" s="41"/>
      <c r="C223" s="42"/>
      <c r="D223" s="219" t="s">
        <v>136</v>
      </c>
      <c r="E223" s="42"/>
      <c r="F223" s="220" t="s">
        <v>353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136</v>
      </c>
      <c r="AU223" s="19" t="s">
        <v>82</v>
      </c>
    </row>
    <row r="224" s="13" customFormat="1">
      <c r="A224" s="13"/>
      <c r="B224" s="224"/>
      <c r="C224" s="225"/>
      <c r="D224" s="226" t="s">
        <v>138</v>
      </c>
      <c r="E224" s="227" t="s">
        <v>21</v>
      </c>
      <c r="F224" s="228" t="s">
        <v>930</v>
      </c>
      <c r="G224" s="225"/>
      <c r="H224" s="229">
        <v>1.0049999999999999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138</v>
      </c>
      <c r="AU224" s="235" t="s">
        <v>82</v>
      </c>
      <c r="AV224" s="13" t="s">
        <v>82</v>
      </c>
      <c r="AW224" s="13" t="s">
        <v>34</v>
      </c>
      <c r="AX224" s="13" t="s">
        <v>73</v>
      </c>
      <c r="AY224" s="235" t="s">
        <v>128</v>
      </c>
    </row>
    <row r="225" s="14" customFormat="1">
      <c r="A225" s="14"/>
      <c r="B225" s="236"/>
      <c r="C225" s="237"/>
      <c r="D225" s="226" t="s">
        <v>138</v>
      </c>
      <c r="E225" s="238" t="s">
        <v>21</v>
      </c>
      <c r="F225" s="239" t="s">
        <v>146</v>
      </c>
      <c r="G225" s="237"/>
      <c r="H225" s="240">
        <v>1.0049999999999999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138</v>
      </c>
      <c r="AU225" s="246" t="s">
        <v>82</v>
      </c>
      <c r="AV225" s="14" t="s">
        <v>85</v>
      </c>
      <c r="AW225" s="14" t="s">
        <v>34</v>
      </c>
      <c r="AX225" s="14" t="s">
        <v>73</v>
      </c>
      <c r="AY225" s="246" t="s">
        <v>128</v>
      </c>
    </row>
    <row r="226" s="13" customFormat="1">
      <c r="A226" s="13"/>
      <c r="B226" s="224"/>
      <c r="C226" s="225"/>
      <c r="D226" s="226" t="s">
        <v>138</v>
      </c>
      <c r="E226" s="227" t="s">
        <v>21</v>
      </c>
      <c r="F226" s="228" t="s">
        <v>626</v>
      </c>
      <c r="G226" s="225"/>
      <c r="H226" s="229">
        <v>1.01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138</v>
      </c>
      <c r="AU226" s="235" t="s">
        <v>82</v>
      </c>
      <c r="AV226" s="13" t="s">
        <v>82</v>
      </c>
      <c r="AW226" s="13" t="s">
        <v>34</v>
      </c>
      <c r="AX226" s="13" t="s">
        <v>78</v>
      </c>
      <c r="AY226" s="235" t="s">
        <v>128</v>
      </c>
    </row>
    <row r="227" s="12" customFormat="1" ht="22.8" customHeight="1">
      <c r="A227" s="12"/>
      <c r="B227" s="190"/>
      <c r="C227" s="191"/>
      <c r="D227" s="192" t="s">
        <v>72</v>
      </c>
      <c r="E227" s="204" t="s">
        <v>88</v>
      </c>
      <c r="F227" s="204" t="s">
        <v>355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SUM(P228:P350)</f>
        <v>0</v>
      </c>
      <c r="Q227" s="198"/>
      <c r="R227" s="199">
        <f>SUM(R228:R350)</f>
        <v>48.792819999999999</v>
      </c>
      <c r="S227" s="198"/>
      <c r="T227" s="200">
        <f>SUM(T228:T350)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78</v>
      </c>
      <c r="AT227" s="202" t="s">
        <v>72</v>
      </c>
      <c r="AU227" s="202" t="s">
        <v>78</v>
      </c>
      <c r="AY227" s="201" t="s">
        <v>128</v>
      </c>
      <c r="BK227" s="203">
        <f>SUM(BK228:BK350)</f>
        <v>0</v>
      </c>
    </row>
    <row r="228" s="2" customFormat="1" ht="22.2" customHeight="1">
      <c r="A228" s="40"/>
      <c r="B228" s="41"/>
      <c r="C228" s="206" t="s">
        <v>324</v>
      </c>
      <c r="D228" s="206" t="s">
        <v>130</v>
      </c>
      <c r="E228" s="207" t="s">
        <v>370</v>
      </c>
      <c r="F228" s="208" t="s">
        <v>371</v>
      </c>
      <c r="G228" s="209" t="s">
        <v>133</v>
      </c>
      <c r="H228" s="210">
        <v>250</v>
      </c>
      <c r="I228" s="211"/>
      <c r="J228" s="212">
        <f>ROUND(I228*H228,2)</f>
        <v>0</v>
      </c>
      <c r="K228" s="208" t="s">
        <v>134</v>
      </c>
      <c r="L228" s="46"/>
      <c r="M228" s="213" t="s">
        <v>21</v>
      </c>
      <c r="N228" s="214" t="s">
        <v>44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85</v>
      </c>
      <c r="AT228" s="217" t="s">
        <v>130</v>
      </c>
      <c r="AU228" s="217" t="s">
        <v>82</v>
      </c>
      <c r="AY228" s="19" t="s">
        <v>128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78</v>
      </c>
      <c r="BK228" s="218">
        <f>ROUND(I228*H228,2)</f>
        <v>0</v>
      </c>
      <c r="BL228" s="19" t="s">
        <v>85</v>
      </c>
      <c r="BM228" s="217" t="s">
        <v>931</v>
      </c>
    </row>
    <row r="229" s="2" customFormat="1">
      <c r="A229" s="40"/>
      <c r="B229" s="41"/>
      <c r="C229" s="42"/>
      <c r="D229" s="219" t="s">
        <v>136</v>
      </c>
      <c r="E229" s="42"/>
      <c r="F229" s="220" t="s">
        <v>373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136</v>
      </c>
      <c r="AU229" s="19" t="s">
        <v>82</v>
      </c>
    </row>
    <row r="230" s="13" customFormat="1">
      <c r="A230" s="13"/>
      <c r="B230" s="224"/>
      <c r="C230" s="225"/>
      <c r="D230" s="226" t="s">
        <v>138</v>
      </c>
      <c r="E230" s="227" t="s">
        <v>21</v>
      </c>
      <c r="F230" s="228" t="s">
        <v>932</v>
      </c>
      <c r="G230" s="225"/>
      <c r="H230" s="229">
        <v>250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138</v>
      </c>
      <c r="AU230" s="235" t="s">
        <v>82</v>
      </c>
      <c r="AV230" s="13" t="s">
        <v>82</v>
      </c>
      <c r="AW230" s="13" t="s">
        <v>34</v>
      </c>
      <c r="AX230" s="13" t="s">
        <v>73</v>
      </c>
      <c r="AY230" s="235" t="s">
        <v>128</v>
      </c>
    </row>
    <row r="231" s="15" customFormat="1">
      <c r="A231" s="15"/>
      <c r="B231" s="248"/>
      <c r="C231" s="249"/>
      <c r="D231" s="226" t="s">
        <v>138</v>
      </c>
      <c r="E231" s="250" t="s">
        <v>21</v>
      </c>
      <c r="F231" s="251" t="s">
        <v>933</v>
      </c>
      <c r="G231" s="249"/>
      <c r="H231" s="252">
        <v>250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8" t="s">
        <v>138</v>
      </c>
      <c r="AU231" s="258" t="s">
        <v>82</v>
      </c>
      <c r="AV231" s="15" t="s">
        <v>147</v>
      </c>
      <c r="AW231" s="15" t="s">
        <v>34</v>
      </c>
      <c r="AX231" s="15" t="s">
        <v>73</v>
      </c>
      <c r="AY231" s="258" t="s">
        <v>128</v>
      </c>
    </row>
    <row r="232" s="14" customFormat="1">
      <c r="A232" s="14"/>
      <c r="B232" s="236"/>
      <c r="C232" s="237"/>
      <c r="D232" s="226" t="s">
        <v>138</v>
      </c>
      <c r="E232" s="238" t="s">
        <v>21</v>
      </c>
      <c r="F232" s="239" t="s">
        <v>146</v>
      </c>
      <c r="G232" s="237"/>
      <c r="H232" s="240">
        <v>250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138</v>
      </c>
      <c r="AU232" s="246" t="s">
        <v>82</v>
      </c>
      <c r="AV232" s="14" t="s">
        <v>85</v>
      </c>
      <c r="AW232" s="14" t="s">
        <v>34</v>
      </c>
      <c r="AX232" s="14" t="s">
        <v>78</v>
      </c>
      <c r="AY232" s="246" t="s">
        <v>128</v>
      </c>
    </row>
    <row r="233" s="2" customFormat="1" ht="19.8" customHeight="1">
      <c r="A233" s="40"/>
      <c r="B233" s="41"/>
      <c r="C233" s="206" t="s">
        <v>329</v>
      </c>
      <c r="D233" s="206" t="s">
        <v>130</v>
      </c>
      <c r="E233" s="207" t="s">
        <v>357</v>
      </c>
      <c r="F233" s="208" t="s">
        <v>358</v>
      </c>
      <c r="G233" s="209" t="s">
        <v>133</v>
      </c>
      <c r="H233" s="210">
        <v>125</v>
      </c>
      <c r="I233" s="211"/>
      <c r="J233" s="212">
        <f>ROUND(I233*H233,2)</f>
        <v>0</v>
      </c>
      <c r="K233" s="208" t="s">
        <v>134</v>
      </c>
      <c r="L233" s="46"/>
      <c r="M233" s="213" t="s">
        <v>21</v>
      </c>
      <c r="N233" s="214" t="s">
        <v>44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85</v>
      </c>
      <c r="AT233" s="217" t="s">
        <v>130</v>
      </c>
      <c r="AU233" s="217" t="s">
        <v>82</v>
      </c>
      <c r="AY233" s="19" t="s">
        <v>128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78</v>
      </c>
      <c r="BK233" s="218">
        <f>ROUND(I233*H233,2)</f>
        <v>0</v>
      </c>
      <c r="BL233" s="19" t="s">
        <v>85</v>
      </c>
      <c r="BM233" s="217" t="s">
        <v>934</v>
      </c>
    </row>
    <row r="234" s="2" customFormat="1">
      <c r="A234" s="40"/>
      <c r="B234" s="41"/>
      <c r="C234" s="42"/>
      <c r="D234" s="219" t="s">
        <v>136</v>
      </c>
      <c r="E234" s="42"/>
      <c r="F234" s="220" t="s">
        <v>360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136</v>
      </c>
      <c r="AU234" s="19" t="s">
        <v>82</v>
      </c>
    </row>
    <row r="235" s="2" customFormat="1">
      <c r="A235" s="40"/>
      <c r="B235" s="41"/>
      <c r="C235" s="42"/>
      <c r="D235" s="226" t="s">
        <v>198</v>
      </c>
      <c r="E235" s="42"/>
      <c r="F235" s="247" t="s">
        <v>361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198</v>
      </c>
      <c r="AU235" s="19" t="s">
        <v>82</v>
      </c>
    </row>
    <row r="236" s="13" customFormat="1">
      <c r="A236" s="13"/>
      <c r="B236" s="224"/>
      <c r="C236" s="225"/>
      <c r="D236" s="226" t="s">
        <v>138</v>
      </c>
      <c r="E236" s="227" t="s">
        <v>21</v>
      </c>
      <c r="F236" s="228" t="s">
        <v>935</v>
      </c>
      <c r="G236" s="225"/>
      <c r="H236" s="229">
        <v>125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138</v>
      </c>
      <c r="AU236" s="235" t="s">
        <v>82</v>
      </c>
      <c r="AV236" s="13" t="s">
        <v>82</v>
      </c>
      <c r="AW236" s="13" t="s">
        <v>34</v>
      </c>
      <c r="AX236" s="13" t="s">
        <v>73</v>
      </c>
      <c r="AY236" s="235" t="s">
        <v>128</v>
      </c>
    </row>
    <row r="237" s="15" customFormat="1">
      <c r="A237" s="15"/>
      <c r="B237" s="248"/>
      <c r="C237" s="249"/>
      <c r="D237" s="226" t="s">
        <v>138</v>
      </c>
      <c r="E237" s="250" t="s">
        <v>21</v>
      </c>
      <c r="F237" s="251" t="s">
        <v>933</v>
      </c>
      <c r="G237" s="249"/>
      <c r="H237" s="252">
        <v>125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8" t="s">
        <v>138</v>
      </c>
      <c r="AU237" s="258" t="s">
        <v>82</v>
      </c>
      <c r="AV237" s="15" t="s">
        <v>147</v>
      </c>
      <c r="AW237" s="15" t="s">
        <v>34</v>
      </c>
      <c r="AX237" s="15" t="s">
        <v>73</v>
      </c>
      <c r="AY237" s="258" t="s">
        <v>128</v>
      </c>
    </row>
    <row r="238" s="14" customFormat="1">
      <c r="A238" s="14"/>
      <c r="B238" s="236"/>
      <c r="C238" s="237"/>
      <c r="D238" s="226" t="s">
        <v>138</v>
      </c>
      <c r="E238" s="238" t="s">
        <v>21</v>
      </c>
      <c r="F238" s="239" t="s">
        <v>146</v>
      </c>
      <c r="G238" s="237"/>
      <c r="H238" s="240">
        <v>125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138</v>
      </c>
      <c r="AU238" s="246" t="s">
        <v>82</v>
      </c>
      <c r="AV238" s="14" t="s">
        <v>85</v>
      </c>
      <c r="AW238" s="14" t="s">
        <v>34</v>
      </c>
      <c r="AX238" s="14" t="s">
        <v>78</v>
      </c>
      <c r="AY238" s="246" t="s">
        <v>128</v>
      </c>
    </row>
    <row r="239" s="2" customFormat="1" ht="14.4" customHeight="1">
      <c r="A239" s="40"/>
      <c r="B239" s="41"/>
      <c r="C239" s="206" t="s">
        <v>334</v>
      </c>
      <c r="D239" s="206" t="s">
        <v>130</v>
      </c>
      <c r="E239" s="207" t="s">
        <v>936</v>
      </c>
      <c r="F239" s="208" t="s">
        <v>937</v>
      </c>
      <c r="G239" s="209" t="s">
        <v>133</v>
      </c>
      <c r="H239" s="210">
        <v>1875.75</v>
      </c>
      <c r="I239" s="211"/>
      <c r="J239" s="212">
        <f>ROUND(I239*H239,2)</f>
        <v>0</v>
      </c>
      <c r="K239" s="208" t="s">
        <v>21</v>
      </c>
      <c r="L239" s="46"/>
      <c r="M239" s="213" t="s">
        <v>21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85</v>
      </c>
      <c r="AT239" s="217" t="s">
        <v>130</v>
      </c>
      <c r="AU239" s="217" t="s">
        <v>82</v>
      </c>
      <c r="AY239" s="19" t="s">
        <v>128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78</v>
      </c>
      <c r="BK239" s="218">
        <f>ROUND(I239*H239,2)</f>
        <v>0</v>
      </c>
      <c r="BL239" s="19" t="s">
        <v>85</v>
      </c>
      <c r="BM239" s="217" t="s">
        <v>938</v>
      </c>
    </row>
    <row r="240" s="13" customFormat="1">
      <c r="A240" s="13"/>
      <c r="B240" s="224"/>
      <c r="C240" s="225"/>
      <c r="D240" s="226" t="s">
        <v>138</v>
      </c>
      <c r="E240" s="227" t="s">
        <v>21</v>
      </c>
      <c r="F240" s="228" t="s">
        <v>939</v>
      </c>
      <c r="G240" s="225"/>
      <c r="H240" s="229">
        <v>1555.1500000000001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138</v>
      </c>
      <c r="AU240" s="235" t="s">
        <v>82</v>
      </c>
      <c r="AV240" s="13" t="s">
        <v>82</v>
      </c>
      <c r="AW240" s="13" t="s">
        <v>34</v>
      </c>
      <c r="AX240" s="13" t="s">
        <v>73</v>
      </c>
      <c r="AY240" s="235" t="s">
        <v>128</v>
      </c>
    </row>
    <row r="241" s="15" customFormat="1">
      <c r="A241" s="15"/>
      <c r="B241" s="248"/>
      <c r="C241" s="249"/>
      <c r="D241" s="226" t="s">
        <v>138</v>
      </c>
      <c r="E241" s="250" t="s">
        <v>21</v>
      </c>
      <c r="F241" s="251" t="s">
        <v>940</v>
      </c>
      <c r="G241" s="249"/>
      <c r="H241" s="252">
        <v>1555.1500000000001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8" t="s">
        <v>138</v>
      </c>
      <c r="AU241" s="258" t="s">
        <v>82</v>
      </c>
      <c r="AV241" s="15" t="s">
        <v>147</v>
      </c>
      <c r="AW241" s="15" t="s">
        <v>34</v>
      </c>
      <c r="AX241" s="15" t="s">
        <v>73</v>
      </c>
      <c r="AY241" s="258" t="s">
        <v>128</v>
      </c>
    </row>
    <row r="242" s="13" customFormat="1">
      <c r="A242" s="13"/>
      <c r="B242" s="224"/>
      <c r="C242" s="225"/>
      <c r="D242" s="226" t="s">
        <v>138</v>
      </c>
      <c r="E242" s="227" t="s">
        <v>21</v>
      </c>
      <c r="F242" s="228" t="s">
        <v>941</v>
      </c>
      <c r="G242" s="225"/>
      <c r="H242" s="229">
        <v>320.60000000000002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138</v>
      </c>
      <c r="AU242" s="235" t="s">
        <v>82</v>
      </c>
      <c r="AV242" s="13" t="s">
        <v>82</v>
      </c>
      <c r="AW242" s="13" t="s">
        <v>34</v>
      </c>
      <c r="AX242" s="13" t="s">
        <v>73</v>
      </c>
      <c r="AY242" s="235" t="s">
        <v>128</v>
      </c>
    </row>
    <row r="243" s="15" customFormat="1">
      <c r="A243" s="15"/>
      <c r="B243" s="248"/>
      <c r="C243" s="249"/>
      <c r="D243" s="226" t="s">
        <v>138</v>
      </c>
      <c r="E243" s="250" t="s">
        <v>21</v>
      </c>
      <c r="F243" s="251" t="s">
        <v>942</v>
      </c>
      <c r="G243" s="249"/>
      <c r="H243" s="252">
        <v>320.60000000000002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8" t="s">
        <v>138</v>
      </c>
      <c r="AU243" s="258" t="s">
        <v>82</v>
      </c>
      <c r="AV243" s="15" t="s">
        <v>147</v>
      </c>
      <c r="AW243" s="15" t="s">
        <v>34</v>
      </c>
      <c r="AX243" s="15" t="s">
        <v>73</v>
      </c>
      <c r="AY243" s="258" t="s">
        <v>128</v>
      </c>
    </row>
    <row r="244" s="14" customFormat="1">
      <c r="A244" s="14"/>
      <c r="B244" s="236"/>
      <c r="C244" s="237"/>
      <c r="D244" s="226" t="s">
        <v>138</v>
      </c>
      <c r="E244" s="238" t="s">
        <v>21</v>
      </c>
      <c r="F244" s="239" t="s">
        <v>146</v>
      </c>
      <c r="G244" s="237"/>
      <c r="H244" s="240">
        <v>1875.75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138</v>
      </c>
      <c r="AU244" s="246" t="s">
        <v>82</v>
      </c>
      <c r="AV244" s="14" t="s">
        <v>85</v>
      </c>
      <c r="AW244" s="14" t="s">
        <v>34</v>
      </c>
      <c r="AX244" s="14" t="s">
        <v>78</v>
      </c>
      <c r="AY244" s="246" t="s">
        <v>128</v>
      </c>
    </row>
    <row r="245" s="2" customFormat="1" ht="19.8" customHeight="1">
      <c r="A245" s="40"/>
      <c r="B245" s="41"/>
      <c r="C245" s="206" t="s">
        <v>341</v>
      </c>
      <c r="D245" s="206" t="s">
        <v>130</v>
      </c>
      <c r="E245" s="207" t="s">
        <v>364</v>
      </c>
      <c r="F245" s="208" t="s">
        <v>365</v>
      </c>
      <c r="G245" s="209" t="s">
        <v>133</v>
      </c>
      <c r="H245" s="210">
        <v>1555.1500000000001</v>
      </c>
      <c r="I245" s="211"/>
      <c r="J245" s="212">
        <f>ROUND(I245*H245,2)</f>
        <v>0</v>
      </c>
      <c r="K245" s="208" t="s">
        <v>134</v>
      </c>
      <c r="L245" s="46"/>
      <c r="M245" s="213" t="s">
        <v>21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85</v>
      </c>
      <c r="AT245" s="217" t="s">
        <v>130</v>
      </c>
      <c r="AU245" s="217" t="s">
        <v>82</v>
      </c>
      <c r="AY245" s="19" t="s">
        <v>128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78</v>
      </c>
      <c r="BK245" s="218">
        <f>ROUND(I245*H245,2)</f>
        <v>0</v>
      </c>
      <c r="BL245" s="19" t="s">
        <v>85</v>
      </c>
      <c r="BM245" s="217" t="s">
        <v>943</v>
      </c>
    </row>
    <row r="246" s="2" customFormat="1">
      <c r="A246" s="40"/>
      <c r="B246" s="41"/>
      <c r="C246" s="42"/>
      <c r="D246" s="219" t="s">
        <v>136</v>
      </c>
      <c r="E246" s="42"/>
      <c r="F246" s="220" t="s">
        <v>367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136</v>
      </c>
      <c r="AU246" s="19" t="s">
        <v>82</v>
      </c>
    </row>
    <row r="247" s="13" customFormat="1">
      <c r="A247" s="13"/>
      <c r="B247" s="224"/>
      <c r="C247" s="225"/>
      <c r="D247" s="226" t="s">
        <v>138</v>
      </c>
      <c r="E247" s="227" t="s">
        <v>21</v>
      </c>
      <c r="F247" s="228" t="s">
        <v>944</v>
      </c>
      <c r="G247" s="225"/>
      <c r="H247" s="229">
        <v>280.14999999999998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138</v>
      </c>
      <c r="AU247" s="235" t="s">
        <v>82</v>
      </c>
      <c r="AV247" s="13" t="s">
        <v>82</v>
      </c>
      <c r="AW247" s="13" t="s">
        <v>34</v>
      </c>
      <c r="AX247" s="13" t="s">
        <v>73</v>
      </c>
      <c r="AY247" s="235" t="s">
        <v>128</v>
      </c>
    </row>
    <row r="248" s="13" customFormat="1">
      <c r="A248" s="13"/>
      <c r="B248" s="224"/>
      <c r="C248" s="225"/>
      <c r="D248" s="226" t="s">
        <v>138</v>
      </c>
      <c r="E248" s="227" t="s">
        <v>21</v>
      </c>
      <c r="F248" s="228" t="s">
        <v>945</v>
      </c>
      <c r="G248" s="225"/>
      <c r="H248" s="229">
        <v>127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138</v>
      </c>
      <c r="AU248" s="235" t="s">
        <v>82</v>
      </c>
      <c r="AV248" s="13" t="s">
        <v>82</v>
      </c>
      <c r="AW248" s="13" t="s">
        <v>34</v>
      </c>
      <c r="AX248" s="13" t="s">
        <v>73</v>
      </c>
      <c r="AY248" s="235" t="s">
        <v>128</v>
      </c>
    </row>
    <row r="249" s="15" customFormat="1">
      <c r="A249" s="15"/>
      <c r="B249" s="248"/>
      <c r="C249" s="249"/>
      <c r="D249" s="226" t="s">
        <v>138</v>
      </c>
      <c r="E249" s="250" t="s">
        <v>21</v>
      </c>
      <c r="F249" s="251" t="s">
        <v>940</v>
      </c>
      <c r="G249" s="249"/>
      <c r="H249" s="252">
        <v>407.14999999999998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138</v>
      </c>
      <c r="AU249" s="258" t="s">
        <v>82</v>
      </c>
      <c r="AV249" s="15" t="s">
        <v>147</v>
      </c>
      <c r="AW249" s="15" t="s">
        <v>34</v>
      </c>
      <c r="AX249" s="15" t="s">
        <v>73</v>
      </c>
      <c r="AY249" s="258" t="s">
        <v>128</v>
      </c>
    </row>
    <row r="250" s="13" customFormat="1">
      <c r="A250" s="13"/>
      <c r="B250" s="224"/>
      <c r="C250" s="225"/>
      <c r="D250" s="226" t="s">
        <v>138</v>
      </c>
      <c r="E250" s="227" t="s">
        <v>21</v>
      </c>
      <c r="F250" s="228" t="s">
        <v>946</v>
      </c>
      <c r="G250" s="225"/>
      <c r="H250" s="229">
        <v>1148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138</v>
      </c>
      <c r="AU250" s="235" t="s">
        <v>82</v>
      </c>
      <c r="AV250" s="13" t="s">
        <v>82</v>
      </c>
      <c r="AW250" s="13" t="s">
        <v>34</v>
      </c>
      <c r="AX250" s="13" t="s">
        <v>73</v>
      </c>
      <c r="AY250" s="235" t="s">
        <v>128</v>
      </c>
    </row>
    <row r="251" s="15" customFormat="1">
      <c r="A251" s="15"/>
      <c r="B251" s="248"/>
      <c r="C251" s="249"/>
      <c r="D251" s="226" t="s">
        <v>138</v>
      </c>
      <c r="E251" s="250" t="s">
        <v>21</v>
      </c>
      <c r="F251" s="251" t="s">
        <v>940</v>
      </c>
      <c r="G251" s="249"/>
      <c r="H251" s="252">
        <v>1148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8" t="s">
        <v>138</v>
      </c>
      <c r="AU251" s="258" t="s">
        <v>82</v>
      </c>
      <c r="AV251" s="15" t="s">
        <v>147</v>
      </c>
      <c r="AW251" s="15" t="s">
        <v>34</v>
      </c>
      <c r="AX251" s="15" t="s">
        <v>73</v>
      </c>
      <c r="AY251" s="258" t="s">
        <v>128</v>
      </c>
    </row>
    <row r="252" s="14" customFormat="1">
      <c r="A252" s="14"/>
      <c r="B252" s="236"/>
      <c r="C252" s="237"/>
      <c r="D252" s="226" t="s">
        <v>138</v>
      </c>
      <c r="E252" s="238" t="s">
        <v>21</v>
      </c>
      <c r="F252" s="239" t="s">
        <v>146</v>
      </c>
      <c r="G252" s="237"/>
      <c r="H252" s="240">
        <v>1555.1500000000001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6" t="s">
        <v>138</v>
      </c>
      <c r="AU252" s="246" t="s">
        <v>82</v>
      </c>
      <c r="AV252" s="14" t="s">
        <v>85</v>
      </c>
      <c r="AW252" s="14" t="s">
        <v>34</v>
      </c>
      <c r="AX252" s="14" t="s">
        <v>78</v>
      </c>
      <c r="AY252" s="246" t="s">
        <v>128</v>
      </c>
    </row>
    <row r="253" s="2" customFormat="1" ht="19.8" customHeight="1">
      <c r="A253" s="40"/>
      <c r="B253" s="41"/>
      <c r="C253" s="206" t="s">
        <v>349</v>
      </c>
      <c r="D253" s="206" t="s">
        <v>130</v>
      </c>
      <c r="E253" s="207" t="s">
        <v>947</v>
      </c>
      <c r="F253" s="208" t="s">
        <v>948</v>
      </c>
      <c r="G253" s="209" t="s">
        <v>133</v>
      </c>
      <c r="H253" s="210">
        <v>57</v>
      </c>
      <c r="I253" s="211"/>
      <c r="J253" s="212">
        <f>ROUND(I253*H253,2)</f>
        <v>0</v>
      </c>
      <c r="K253" s="208" t="s">
        <v>134</v>
      </c>
      <c r="L253" s="46"/>
      <c r="M253" s="213" t="s">
        <v>21</v>
      </c>
      <c r="N253" s="21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85</v>
      </c>
      <c r="AT253" s="217" t="s">
        <v>130</v>
      </c>
      <c r="AU253" s="217" t="s">
        <v>82</v>
      </c>
      <c r="AY253" s="19" t="s">
        <v>128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78</v>
      </c>
      <c r="BK253" s="218">
        <f>ROUND(I253*H253,2)</f>
        <v>0</v>
      </c>
      <c r="BL253" s="19" t="s">
        <v>85</v>
      </c>
      <c r="BM253" s="217" t="s">
        <v>949</v>
      </c>
    </row>
    <row r="254" s="2" customFormat="1">
      <c r="A254" s="40"/>
      <c r="B254" s="41"/>
      <c r="C254" s="42"/>
      <c r="D254" s="219" t="s">
        <v>136</v>
      </c>
      <c r="E254" s="42"/>
      <c r="F254" s="220" t="s">
        <v>950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136</v>
      </c>
      <c r="AU254" s="19" t="s">
        <v>82</v>
      </c>
    </row>
    <row r="255" s="13" customFormat="1">
      <c r="A255" s="13"/>
      <c r="B255" s="224"/>
      <c r="C255" s="225"/>
      <c r="D255" s="226" t="s">
        <v>138</v>
      </c>
      <c r="E255" s="227" t="s">
        <v>21</v>
      </c>
      <c r="F255" s="228" t="s">
        <v>481</v>
      </c>
      <c r="G255" s="225"/>
      <c r="H255" s="229">
        <v>57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138</v>
      </c>
      <c r="AU255" s="235" t="s">
        <v>82</v>
      </c>
      <c r="AV255" s="13" t="s">
        <v>82</v>
      </c>
      <c r="AW255" s="13" t="s">
        <v>34</v>
      </c>
      <c r="AX255" s="13" t="s">
        <v>73</v>
      </c>
      <c r="AY255" s="235" t="s">
        <v>128</v>
      </c>
    </row>
    <row r="256" s="15" customFormat="1">
      <c r="A256" s="15"/>
      <c r="B256" s="248"/>
      <c r="C256" s="249"/>
      <c r="D256" s="226" t="s">
        <v>138</v>
      </c>
      <c r="E256" s="250" t="s">
        <v>21</v>
      </c>
      <c r="F256" s="251" t="s">
        <v>919</v>
      </c>
      <c r="G256" s="249"/>
      <c r="H256" s="252">
        <v>57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8" t="s">
        <v>138</v>
      </c>
      <c r="AU256" s="258" t="s">
        <v>82</v>
      </c>
      <c r="AV256" s="15" t="s">
        <v>147</v>
      </c>
      <c r="AW256" s="15" t="s">
        <v>34</v>
      </c>
      <c r="AX256" s="15" t="s">
        <v>73</v>
      </c>
      <c r="AY256" s="258" t="s">
        <v>128</v>
      </c>
    </row>
    <row r="257" s="14" customFormat="1">
      <c r="A257" s="14"/>
      <c r="B257" s="236"/>
      <c r="C257" s="237"/>
      <c r="D257" s="226" t="s">
        <v>138</v>
      </c>
      <c r="E257" s="238" t="s">
        <v>21</v>
      </c>
      <c r="F257" s="239" t="s">
        <v>146</v>
      </c>
      <c r="G257" s="237"/>
      <c r="H257" s="240">
        <v>57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138</v>
      </c>
      <c r="AU257" s="246" t="s">
        <v>82</v>
      </c>
      <c r="AV257" s="14" t="s">
        <v>85</v>
      </c>
      <c r="AW257" s="14" t="s">
        <v>34</v>
      </c>
      <c r="AX257" s="14" t="s">
        <v>78</v>
      </c>
      <c r="AY257" s="246" t="s">
        <v>128</v>
      </c>
    </row>
    <row r="258" s="2" customFormat="1" ht="19.8" customHeight="1">
      <c r="A258" s="40"/>
      <c r="B258" s="41"/>
      <c r="C258" s="206" t="s">
        <v>356</v>
      </c>
      <c r="D258" s="206" t="s">
        <v>130</v>
      </c>
      <c r="E258" s="207" t="s">
        <v>377</v>
      </c>
      <c r="F258" s="208" t="s">
        <v>378</v>
      </c>
      <c r="G258" s="209" t="s">
        <v>133</v>
      </c>
      <c r="H258" s="210">
        <v>720</v>
      </c>
      <c r="I258" s="211"/>
      <c r="J258" s="212">
        <f>ROUND(I258*H258,2)</f>
        <v>0</v>
      </c>
      <c r="K258" s="208" t="s">
        <v>134</v>
      </c>
      <c r="L258" s="46"/>
      <c r="M258" s="213" t="s">
        <v>21</v>
      </c>
      <c r="N258" s="214" t="s">
        <v>44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85</v>
      </c>
      <c r="AT258" s="217" t="s">
        <v>130</v>
      </c>
      <c r="AU258" s="217" t="s">
        <v>82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78</v>
      </c>
      <c r="BK258" s="218">
        <f>ROUND(I258*H258,2)</f>
        <v>0</v>
      </c>
      <c r="BL258" s="19" t="s">
        <v>85</v>
      </c>
      <c r="BM258" s="217" t="s">
        <v>951</v>
      </c>
    </row>
    <row r="259" s="2" customFormat="1">
      <c r="A259" s="40"/>
      <c r="B259" s="41"/>
      <c r="C259" s="42"/>
      <c r="D259" s="219" t="s">
        <v>136</v>
      </c>
      <c r="E259" s="42"/>
      <c r="F259" s="220" t="s">
        <v>380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136</v>
      </c>
      <c r="AU259" s="19" t="s">
        <v>82</v>
      </c>
    </row>
    <row r="260" s="13" customFormat="1">
      <c r="A260" s="13"/>
      <c r="B260" s="224"/>
      <c r="C260" s="225"/>
      <c r="D260" s="226" t="s">
        <v>138</v>
      </c>
      <c r="E260" s="227" t="s">
        <v>21</v>
      </c>
      <c r="F260" s="228" t="s">
        <v>952</v>
      </c>
      <c r="G260" s="225"/>
      <c r="H260" s="229">
        <v>63.600000000000001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138</v>
      </c>
      <c r="AU260" s="235" t="s">
        <v>82</v>
      </c>
      <c r="AV260" s="13" t="s">
        <v>82</v>
      </c>
      <c r="AW260" s="13" t="s">
        <v>34</v>
      </c>
      <c r="AX260" s="13" t="s">
        <v>73</v>
      </c>
      <c r="AY260" s="235" t="s">
        <v>128</v>
      </c>
    </row>
    <row r="261" s="13" customFormat="1">
      <c r="A261" s="13"/>
      <c r="B261" s="224"/>
      <c r="C261" s="225"/>
      <c r="D261" s="226" t="s">
        <v>138</v>
      </c>
      <c r="E261" s="227" t="s">
        <v>21</v>
      </c>
      <c r="F261" s="228" t="s">
        <v>953</v>
      </c>
      <c r="G261" s="225"/>
      <c r="H261" s="229">
        <v>262.39999999999998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138</v>
      </c>
      <c r="AU261" s="235" t="s">
        <v>82</v>
      </c>
      <c r="AV261" s="13" t="s">
        <v>82</v>
      </c>
      <c r="AW261" s="13" t="s">
        <v>34</v>
      </c>
      <c r="AX261" s="13" t="s">
        <v>73</v>
      </c>
      <c r="AY261" s="235" t="s">
        <v>128</v>
      </c>
    </row>
    <row r="262" s="15" customFormat="1">
      <c r="A262" s="15"/>
      <c r="B262" s="248"/>
      <c r="C262" s="249"/>
      <c r="D262" s="226" t="s">
        <v>138</v>
      </c>
      <c r="E262" s="250" t="s">
        <v>21</v>
      </c>
      <c r="F262" s="251" t="s">
        <v>942</v>
      </c>
      <c r="G262" s="249"/>
      <c r="H262" s="252">
        <v>326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8" t="s">
        <v>138</v>
      </c>
      <c r="AU262" s="258" t="s">
        <v>82</v>
      </c>
      <c r="AV262" s="15" t="s">
        <v>147</v>
      </c>
      <c r="AW262" s="15" t="s">
        <v>34</v>
      </c>
      <c r="AX262" s="15" t="s">
        <v>73</v>
      </c>
      <c r="AY262" s="258" t="s">
        <v>128</v>
      </c>
    </row>
    <row r="263" s="13" customFormat="1">
      <c r="A263" s="13"/>
      <c r="B263" s="224"/>
      <c r="C263" s="225"/>
      <c r="D263" s="226" t="s">
        <v>138</v>
      </c>
      <c r="E263" s="227" t="s">
        <v>21</v>
      </c>
      <c r="F263" s="228" t="s">
        <v>954</v>
      </c>
      <c r="G263" s="225"/>
      <c r="H263" s="229">
        <v>64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138</v>
      </c>
      <c r="AU263" s="235" t="s">
        <v>82</v>
      </c>
      <c r="AV263" s="13" t="s">
        <v>82</v>
      </c>
      <c r="AW263" s="13" t="s">
        <v>34</v>
      </c>
      <c r="AX263" s="13" t="s">
        <v>73</v>
      </c>
      <c r="AY263" s="235" t="s">
        <v>128</v>
      </c>
    </row>
    <row r="264" s="15" customFormat="1">
      <c r="A264" s="15"/>
      <c r="B264" s="248"/>
      <c r="C264" s="249"/>
      <c r="D264" s="226" t="s">
        <v>138</v>
      </c>
      <c r="E264" s="250" t="s">
        <v>21</v>
      </c>
      <c r="F264" s="251" t="s">
        <v>955</v>
      </c>
      <c r="G264" s="249"/>
      <c r="H264" s="252">
        <v>64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8" t="s">
        <v>138</v>
      </c>
      <c r="AU264" s="258" t="s">
        <v>82</v>
      </c>
      <c r="AV264" s="15" t="s">
        <v>147</v>
      </c>
      <c r="AW264" s="15" t="s">
        <v>34</v>
      </c>
      <c r="AX264" s="15" t="s">
        <v>73</v>
      </c>
      <c r="AY264" s="258" t="s">
        <v>128</v>
      </c>
    </row>
    <row r="265" s="13" customFormat="1">
      <c r="A265" s="13"/>
      <c r="B265" s="224"/>
      <c r="C265" s="225"/>
      <c r="D265" s="226" t="s">
        <v>138</v>
      </c>
      <c r="E265" s="227" t="s">
        <v>21</v>
      </c>
      <c r="F265" s="228" t="s">
        <v>956</v>
      </c>
      <c r="G265" s="225"/>
      <c r="H265" s="229">
        <v>65.599999999999994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138</v>
      </c>
      <c r="AU265" s="235" t="s">
        <v>82</v>
      </c>
      <c r="AV265" s="13" t="s">
        <v>82</v>
      </c>
      <c r="AW265" s="13" t="s">
        <v>34</v>
      </c>
      <c r="AX265" s="13" t="s">
        <v>73</v>
      </c>
      <c r="AY265" s="235" t="s">
        <v>128</v>
      </c>
    </row>
    <row r="266" s="15" customFormat="1">
      <c r="A266" s="15"/>
      <c r="B266" s="248"/>
      <c r="C266" s="249"/>
      <c r="D266" s="226" t="s">
        <v>138</v>
      </c>
      <c r="E266" s="250" t="s">
        <v>21</v>
      </c>
      <c r="F266" s="251" t="s">
        <v>957</v>
      </c>
      <c r="G266" s="249"/>
      <c r="H266" s="252">
        <v>65.599999999999994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138</v>
      </c>
      <c r="AU266" s="258" t="s">
        <v>82</v>
      </c>
      <c r="AV266" s="15" t="s">
        <v>147</v>
      </c>
      <c r="AW266" s="15" t="s">
        <v>34</v>
      </c>
      <c r="AX266" s="15" t="s">
        <v>73</v>
      </c>
      <c r="AY266" s="258" t="s">
        <v>128</v>
      </c>
    </row>
    <row r="267" s="13" customFormat="1">
      <c r="A267" s="13"/>
      <c r="B267" s="224"/>
      <c r="C267" s="225"/>
      <c r="D267" s="226" t="s">
        <v>138</v>
      </c>
      <c r="E267" s="227" t="s">
        <v>21</v>
      </c>
      <c r="F267" s="228" t="s">
        <v>2</v>
      </c>
      <c r="G267" s="225"/>
      <c r="H267" s="229">
        <v>2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138</v>
      </c>
      <c r="AU267" s="235" t="s">
        <v>82</v>
      </c>
      <c r="AV267" s="13" t="s">
        <v>82</v>
      </c>
      <c r="AW267" s="13" t="s">
        <v>34</v>
      </c>
      <c r="AX267" s="13" t="s">
        <v>73</v>
      </c>
      <c r="AY267" s="235" t="s">
        <v>128</v>
      </c>
    </row>
    <row r="268" s="15" customFormat="1">
      <c r="A268" s="15"/>
      <c r="B268" s="248"/>
      <c r="C268" s="249"/>
      <c r="D268" s="226" t="s">
        <v>138</v>
      </c>
      <c r="E268" s="250" t="s">
        <v>21</v>
      </c>
      <c r="F268" s="251" t="s">
        <v>383</v>
      </c>
      <c r="G268" s="249"/>
      <c r="H268" s="252">
        <v>2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8" t="s">
        <v>138</v>
      </c>
      <c r="AU268" s="258" t="s">
        <v>82</v>
      </c>
      <c r="AV268" s="15" t="s">
        <v>147</v>
      </c>
      <c r="AW268" s="15" t="s">
        <v>34</v>
      </c>
      <c r="AX268" s="15" t="s">
        <v>73</v>
      </c>
      <c r="AY268" s="258" t="s">
        <v>128</v>
      </c>
    </row>
    <row r="269" s="13" customFormat="1">
      <c r="A269" s="13"/>
      <c r="B269" s="224"/>
      <c r="C269" s="225"/>
      <c r="D269" s="226" t="s">
        <v>138</v>
      </c>
      <c r="E269" s="227" t="s">
        <v>21</v>
      </c>
      <c r="F269" s="228" t="s">
        <v>953</v>
      </c>
      <c r="G269" s="225"/>
      <c r="H269" s="229">
        <v>262.39999999999998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138</v>
      </c>
      <c r="AU269" s="235" t="s">
        <v>82</v>
      </c>
      <c r="AV269" s="13" t="s">
        <v>82</v>
      </c>
      <c r="AW269" s="13" t="s">
        <v>34</v>
      </c>
      <c r="AX269" s="13" t="s">
        <v>73</v>
      </c>
      <c r="AY269" s="235" t="s">
        <v>128</v>
      </c>
    </row>
    <row r="270" s="15" customFormat="1">
      <c r="A270" s="15"/>
      <c r="B270" s="248"/>
      <c r="C270" s="249"/>
      <c r="D270" s="226" t="s">
        <v>138</v>
      </c>
      <c r="E270" s="250" t="s">
        <v>21</v>
      </c>
      <c r="F270" s="251" t="s">
        <v>942</v>
      </c>
      <c r="G270" s="249"/>
      <c r="H270" s="252">
        <v>262.39999999999998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138</v>
      </c>
      <c r="AU270" s="258" t="s">
        <v>82</v>
      </c>
      <c r="AV270" s="15" t="s">
        <v>147</v>
      </c>
      <c r="AW270" s="15" t="s">
        <v>34</v>
      </c>
      <c r="AX270" s="15" t="s">
        <v>73</v>
      </c>
      <c r="AY270" s="258" t="s">
        <v>128</v>
      </c>
    </row>
    <row r="271" s="14" customFormat="1">
      <c r="A271" s="14"/>
      <c r="B271" s="236"/>
      <c r="C271" s="237"/>
      <c r="D271" s="226" t="s">
        <v>138</v>
      </c>
      <c r="E271" s="238" t="s">
        <v>21</v>
      </c>
      <c r="F271" s="239" t="s">
        <v>146</v>
      </c>
      <c r="G271" s="237"/>
      <c r="H271" s="240">
        <v>720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138</v>
      </c>
      <c r="AU271" s="246" t="s">
        <v>82</v>
      </c>
      <c r="AV271" s="14" t="s">
        <v>85</v>
      </c>
      <c r="AW271" s="14" t="s">
        <v>34</v>
      </c>
      <c r="AX271" s="14" t="s">
        <v>78</v>
      </c>
      <c r="AY271" s="246" t="s">
        <v>128</v>
      </c>
    </row>
    <row r="272" s="2" customFormat="1" ht="22.2" customHeight="1">
      <c r="A272" s="40"/>
      <c r="B272" s="41"/>
      <c r="C272" s="206" t="s">
        <v>363</v>
      </c>
      <c r="D272" s="206" t="s">
        <v>130</v>
      </c>
      <c r="E272" s="207" t="s">
        <v>958</v>
      </c>
      <c r="F272" s="208" t="s">
        <v>959</v>
      </c>
      <c r="G272" s="209" t="s">
        <v>133</v>
      </c>
      <c r="H272" s="210">
        <v>65.599999999999994</v>
      </c>
      <c r="I272" s="211"/>
      <c r="J272" s="212">
        <f>ROUND(I272*H272,2)</f>
        <v>0</v>
      </c>
      <c r="K272" s="208" t="s">
        <v>134</v>
      </c>
      <c r="L272" s="46"/>
      <c r="M272" s="213" t="s">
        <v>21</v>
      </c>
      <c r="N272" s="214" t="s">
        <v>44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85</v>
      </c>
      <c r="AT272" s="217" t="s">
        <v>130</v>
      </c>
      <c r="AU272" s="217" t="s">
        <v>82</v>
      </c>
      <c r="AY272" s="19" t="s">
        <v>128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78</v>
      </c>
      <c r="BK272" s="218">
        <f>ROUND(I272*H272,2)</f>
        <v>0</v>
      </c>
      <c r="BL272" s="19" t="s">
        <v>85</v>
      </c>
      <c r="BM272" s="217" t="s">
        <v>960</v>
      </c>
    </row>
    <row r="273" s="2" customFormat="1">
      <c r="A273" s="40"/>
      <c r="B273" s="41"/>
      <c r="C273" s="42"/>
      <c r="D273" s="219" t="s">
        <v>136</v>
      </c>
      <c r="E273" s="42"/>
      <c r="F273" s="220" t="s">
        <v>961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136</v>
      </c>
      <c r="AU273" s="19" t="s">
        <v>82</v>
      </c>
    </row>
    <row r="274" s="13" customFormat="1">
      <c r="A274" s="13"/>
      <c r="B274" s="224"/>
      <c r="C274" s="225"/>
      <c r="D274" s="226" t="s">
        <v>138</v>
      </c>
      <c r="E274" s="227" t="s">
        <v>21</v>
      </c>
      <c r="F274" s="228" t="s">
        <v>962</v>
      </c>
      <c r="G274" s="225"/>
      <c r="H274" s="229">
        <v>65.599999999999994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138</v>
      </c>
      <c r="AU274" s="235" t="s">
        <v>82</v>
      </c>
      <c r="AV274" s="13" t="s">
        <v>82</v>
      </c>
      <c r="AW274" s="13" t="s">
        <v>34</v>
      </c>
      <c r="AX274" s="13" t="s">
        <v>73</v>
      </c>
      <c r="AY274" s="235" t="s">
        <v>128</v>
      </c>
    </row>
    <row r="275" s="15" customFormat="1">
      <c r="A275" s="15"/>
      <c r="B275" s="248"/>
      <c r="C275" s="249"/>
      <c r="D275" s="226" t="s">
        <v>138</v>
      </c>
      <c r="E275" s="250" t="s">
        <v>21</v>
      </c>
      <c r="F275" s="251" t="s">
        <v>957</v>
      </c>
      <c r="G275" s="249"/>
      <c r="H275" s="252">
        <v>65.599999999999994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8" t="s">
        <v>138</v>
      </c>
      <c r="AU275" s="258" t="s">
        <v>82</v>
      </c>
      <c r="AV275" s="15" t="s">
        <v>147</v>
      </c>
      <c r="AW275" s="15" t="s">
        <v>34</v>
      </c>
      <c r="AX275" s="15" t="s">
        <v>73</v>
      </c>
      <c r="AY275" s="258" t="s">
        <v>128</v>
      </c>
    </row>
    <row r="276" s="14" customFormat="1">
      <c r="A276" s="14"/>
      <c r="B276" s="236"/>
      <c r="C276" s="237"/>
      <c r="D276" s="226" t="s">
        <v>138</v>
      </c>
      <c r="E276" s="238" t="s">
        <v>21</v>
      </c>
      <c r="F276" s="239" t="s">
        <v>146</v>
      </c>
      <c r="G276" s="237"/>
      <c r="H276" s="240">
        <v>65.599999999999994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138</v>
      </c>
      <c r="AU276" s="246" t="s">
        <v>82</v>
      </c>
      <c r="AV276" s="14" t="s">
        <v>85</v>
      </c>
      <c r="AW276" s="14" t="s">
        <v>34</v>
      </c>
      <c r="AX276" s="14" t="s">
        <v>78</v>
      </c>
      <c r="AY276" s="246" t="s">
        <v>128</v>
      </c>
    </row>
    <row r="277" s="2" customFormat="1" ht="22.2" customHeight="1">
      <c r="A277" s="40"/>
      <c r="B277" s="41"/>
      <c r="C277" s="206" t="s">
        <v>369</v>
      </c>
      <c r="D277" s="206" t="s">
        <v>130</v>
      </c>
      <c r="E277" s="207" t="s">
        <v>391</v>
      </c>
      <c r="F277" s="208" t="s">
        <v>392</v>
      </c>
      <c r="G277" s="209" t="s">
        <v>133</v>
      </c>
      <c r="H277" s="210">
        <v>121</v>
      </c>
      <c r="I277" s="211"/>
      <c r="J277" s="212">
        <f>ROUND(I277*H277,2)</f>
        <v>0</v>
      </c>
      <c r="K277" s="208" t="s">
        <v>134</v>
      </c>
      <c r="L277" s="46"/>
      <c r="M277" s="213" t="s">
        <v>21</v>
      </c>
      <c r="N277" s="214" t="s">
        <v>44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85</v>
      </c>
      <c r="AT277" s="217" t="s">
        <v>130</v>
      </c>
      <c r="AU277" s="217" t="s">
        <v>82</v>
      </c>
      <c r="AY277" s="19" t="s">
        <v>128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78</v>
      </c>
      <c r="BK277" s="218">
        <f>ROUND(I277*H277,2)</f>
        <v>0</v>
      </c>
      <c r="BL277" s="19" t="s">
        <v>85</v>
      </c>
      <c r="BM277" s="217" t="s">
        <v>963</v>
      </c>
    </row>
    <row r="278" s="2" customFormat="1">
      <c r="A278" s="40"/>
      <c r="B278" s="41"/>
      <c r="C278" s="42"/>
      <c r="D278" s="219" t="s">
        <v>136</v>
      </c>
      <c r="E278" s="42"/>
      <c r="F278" s="220" t="s">
        <v>394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136</v>
      </c>
      <c r="AU278" s="19" t="s">
        <v>82</v>
      </c>
    </row>
    <row r="279" s="13" customFormat="1">
      <c r="A279" s="13"/>
      <c r="B279" s="224"/>
      <c r="C279" s="225"/>
      <c r="D279" s="226" t="s">
        <v>138</v>
      </c>
      <c r="E279" s="227" t="s">
        <v>21</v>
      </c>
      <c r="F279" s="228" t="s">
        <v>516</v>
      </c>
      <c r="G279" s="225"/>
      <c r="H279" s="229">
        <v>64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138</v>
      </c>
      <c r="AU279" s="235" t="s">
        <v>82</v>
      </c>
      <c r="AV279" s="13" t="s">
        <v>82</v>
      </c>
      <c r="AW279" s="13" t="s">
        <v>34</v>
      </c>
      <c r="AX279" s="13" t="s">
        <v>73</v>
      </c>
      <c r="AY279" s="235" t="s">
        <v>128</v>
      </c>
    </row>
    <row r="280" s="15" customFormat="1">
      <c r="A280" s="15"/>
      <c r="B280" s="248"/>
      <c r="C280" s="249"/>
      <c r="D280" s="226" t="s">
        <v>138</v>
      </c>
      <c r="E280" s="250" t="s">
        <v>21</v>
      </c>
      <c r="F280" s="251" t="s">
        <v>955</v>
      </c>
      <c r="G280" s="249"/>
      <c r="H280" s="252">
        <v>64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138</v>
      </c>
      <c r="AU280" s="258" t="s">
        <v>82</v>
      </c>
      <c r="AV280" s="15" t="s">
        <v>147</v>
      </c>
      <c r="AW280" s="15" t="s">
        <v>34</v>
      </c>
      <c r="AX280" s="15" t="s">
        <v>73</v>
      </c>
      <c r="AY280" s="258" t="s">
        <v>128</v>
      </c>
    </row>
    <row r="281" s="13" customFormat="1">
      <c r="A281" s="13"/>
      <c r="B281" s="224"/>
      <c r="C281" s="225"/>
      <c r="D281" s="226" t="s">
        <v>138</v>
      </c>
      <c r="E281" s="227" t="s">
        <v>21</v>
      </c>
      <c r="F281" s="228" t="s">
        <v>481</v>
      </c>
      <c r="G281" s="225"/>
      <c r="H281" s="229">
        <v>57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138</v>
      </c>
      <c r="AU281" s="235" t="s">
        <v>82</v>
      </c>
      <c r="AV281" s="13" t="s">
        <v>82</v>
      </c>
      <c r="AW281" s="13" t="s">
        <v>34</v>
      </c>
      <c r="AX281" s="13" t="s">
        <v>73</v>
      </c>
      <c r="AY281" s="235" t="s">
        <v>128</v>
      </c>
    </row>
    <row r="282" s="15" customFormat="1">
      <c r="A282" s="15"/>
      <c r="B282" s="248"/>
      <c r="C282" s="249"/>
      <c r="D282" s="226" t="s">
        <v>138</v>
      </c>
      <c r="E282" s="250" t="s">
        <v>21</v>
      </c>
      <c r="F282" s="251" t="s">
        <v>919</v>
      </c>
      <c r="G282" s="249"/>
      <c r="H282" s="252">
        <v>57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138</v>
      </c>
      <c r="AU282" s="258" t="s">
        <v>82</v>
      </c>
      <c r="AV282" s="15" t="s">
        <v>147</v>
      </c>
      <c r="AW282" s="15" t="s">
        <v>34</v>
      </c>
      <c r="AX282" s="15" t="s">
        <v>73</v>
      </c>
      <c r="AY282" s="258" t="s">
        <v>128</v>
      </c>
    </row>
    <row r="283" s="14" customFormat="1">
      <c r="A283" s="14"/>
      <c r="B283" s="236"/>
      <c r="C283" s="237"/>
      <c r="D283" s="226" t="s">
        <v>138</v>
      </c>
      <c r="E283" s="238" t="s">
        <v>21</v>
      </c>
      <c r="F283" s="239" t="s">
        <v>146</v>
      </c>
      <c r="G283" s="237"/>
      <c r="H283" s="240">
        <v>121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138</v>
      </c>
      <c r="AU283" s="246" t="s">
        <v>82</v>
      </c>
      <c r="AV283" s="14" t="s">
        <v>85</v>
      </c>
      <c r="AW283" s="14" t="s">
        <v>34</v>
      </c>
      <c r="AX283" s="14" t="s">
        <v>78</v>
      </c>
      <c r="AY283" s="246" t="s">
        <v>128</v>
      </c>
    </row>
    <row r="284" s="2" customFormat="1" ht="22.2" customHeight="1">
      <c r="A284" s="40"/>
      <c r="B284" s="41"/>
      <c r="C284" s="206" t="s">
        <v>376</v>
      </c>
      <c r="D284" s="206" t="s">
        <v>130</v>
      </c>
      <c r="E284" s="207" t="s">
        <v>385</v>
      </c>
      <c r="F284" s="208" t="s">
        <v>386</v>
      </c>
      <c r="G284" s="209" t="s">
        <v>133</v>
      </c>
      <c r="H284" s="210">
        <v>2</v>
      </c>
      <c r="I284" s="211"/>
      <c r="J284" s="212">
        <f>ROUND(I284*H284,2)</f>
        <v>0</v>
      </c>
      <c r="K284" s="208" t="s">
        <v>134</v>
      </c>
      <c r="L284" s="46"/>
      <c r="M284" s="213" t="s">
        <v>21</v>
      </c>
      <c r="N284" s="214" t="s">
        <v>44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85</v>
      </c>
      <c r="AT284" s="217" t="s">
        <v>130</v>
      </c>
      <c r="AU284" s="217" t="s">
        <v>82</v>
      </c>
      <c r="AY284" s="19" t="s">
        <v>128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78</v>
      </c>
      <c r="BK284" s="218">
        <f>ROUND(I284*H284,2)</f>
        <v>0</v>
      </c>
      <c r="BL284" s="19" t="s">
        <v>85</v>
      </c>
      <c r="BM284" s="217" t="s">
        <v>964</v>
      </c>
    </row>
    <row r="285" s="2" customFormat="1">
      <c r="A285" s="40"/>
      <c r="B285" s="41"/>
      <c r="C285" s="42"/>
      <c r="D285" s="219" t="s">
        <v>136</v>
      </c>
      <c r="E285" s="42"/>
      <c r="F285" s="220" t="s">
        <v>388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136</v>
      </c>
      <c r="AU285" s="19" t="s">
        <v>82</v>
      </c>
    </row>
    <row r="286" s="13" customFormat="1">
      <c r="A286" s="13"/>
      <c r="B286" s="224"/>
      <c r="C286" s="225"/>
      <c r="D286" s="226" t="s">
        <v>138</v>
      </c>
      <c r="E286" s="227" t="s">
        <v>21</v>
      </c>
      <c r="F286" s="228" t="s">
        <v>2</v>
      </c>
      <c r="G286" s="225"/>
      <c r="H286" s="229">
        <v>2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138</v>
      </c>
      <c r="AU286" s="235" t="s">
        <v>82</v>
      </c>
      <c r="AV286" s="13" t="s">
        <v>82</v>
      </c>
      <c r="AW286" s="13" t="s">
        <v>34</v>
      </c>
      <c r="AX286" s="13" t="s">
        <v>73</v>
      </c>
      <c r="AY286" s="235" t="s">
        <v>128</v>
      </c>
    </row>
    <row r="287" s="15" customFormat="1">
      <c r="A287" s="15"/>
      <c r="B287" s="248"/>
      <c r="C287" s="249"/>
      <c r="D287" s="226" t="s">
        <v>138</v>
      </c>
      <c r="E287" s="250" t="s">
        <v>21</v>
      </c>
      <c r="F287" s="251" t="s">
        <v>383</v>
      </c>
      <c r="G287" s="249"/>
      <c r="H287" s="252">
        <v>2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138</v>
      </c>
      <c r="AU287" s="258" t="s">
        <v>82</v>
      </c>
      <c r="AV287" s="15" t="s">
        <v>147</v>
      </c>
      <c r="AW287" s="15" t="s">
        <v>34</v>
      </c>
      <c r="AX287" s="15" t="s">
        <v>73</v>
      </c>
      <c r="AY287" s="258" t="s">
        <v>128</v>
      </c>
    </row>
    <row r="288" s="14" customFormat="1">
      <c r="A288" s="14"/>
      <c r="B288" s="236"/>
      <c r="C288" s="237"/>
      <c r="D288" s="226" t="s">
        <v>138</v>
      </c>
      <c r="E288" s="238" t="s">
        <v>21</v>
      </c>
      <c r="F288" s="239" t="s">
        <v>146</v>
      </c>
      <c r="G288" s="237"/>
      <c r="H288" s="240">
        <v>2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138</v>
      </c>
      <c r="AU288" s="246" t="s">
        <v>82</v>
      </c>
      <c r="AV288" s="14" t="s">
        <v>85</v>
      </c>
      <c r="AW288" s="14" t="s">
        <v>34</v>
      </c>
      <c r="AX288" s="14" t="s">
        <v>78</v>
      </c>
      <c r="AY288" s="246" t="s">
        <v>128</v>
      </c>
    </row>
    <row r="289" s="2" customFormat="1" ht="14.4" customHeight="1">
      <c r="A289" s="40"/>
      <c r="B289" s="41"/>
      <c r="C289" s="206" t="s">
        <v>384</v>
      </c>
      <c r="D289" s="206" t="s">
        <v>130</v>
      </c>
      <c r="E289" s="207" t="s">
        <v>401</v>
      </c>
      <c r="F289" s="208" t="s">
        <v>402</v>
      </c>
      <c r="G289" s="209" t="s">
        <v>133</v>
      </c>
      <c r="H289" s="210">
        <v>65.599999999999994</v>
      </c>
      <c r="I289" s="211"/>
      <c r="J289" s="212">
        <f>ROUND(I289*H289,2)</f>
        <v>0</v>
      </c>
      <c r="K289" s="208" t="s">
        <v>134</v>
      </c>
      <c r="L289" s="46"/>
      <c r="M289" s="213" t="s">
        <v>21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85</v>
      </c>
      <c r="AT289" s="217" t="s">
        <v>130</v>
      </c>
      <c r="AU289" s="217" t="s">
        <v>82</v>
      </c>
      <c r="AY289" s="19" t="s">
        <v>128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78</v>
      </c>
      <c r="BK289" s="218">
        <f>ROUND(I289*H289,2)</f>
        <v>0</v>
      </c>
      <c r="BL289" s="19" t="s">
        <v>85</v>
      </c>
      <c r="BM289" s="217" t="s">
        <v>965</v>
      </c>
    </row>
    <row r="290" s="2" customFormat="1">
      <c r="A290" s="40"/>
      <c r="B290" s="41"/>
      <c r="C290" s="42"/>
      <c r="D290" s="219" t="s">
        <v>136</v>
      </c>
      <c r="E290" s="42"/>
      <c r="F290" s="220" t="s">
        <v>404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136</v>
      </c>
      <c r="AU290" s="19" t="s">
        <v>82</v>
      </c>
    </row>
    <row r="291" s="13" customFormat="1">
      <c r="A291" s="13"/>
      <c r="B291" s="224"/>
      <c r="C291" s="225"/>
      <c r="D291" s="226" t="s">
        <v>138</v>
      </c>
      <c r="E291" s="227" t="s">
        <v>21</v>
      </c>
      <c r="F291" s="228" t="s">
        <v>962</v>
      </c>
      <c r="G291" s="225"/>
      <c r="H291" s="229">
        <v>65.599999999999994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138</v>
      </c>
      <c r="AU291" s="235" t="s">
        <v>82</v>
      </c>
      <c r="AV291" s="13" t="s">
        <v>82</v>
      </c>
      <c r="AW291" s="13" t="s">
        <v>34</v>
      </c>
      <c r="AX291" s="13" t="s">
        <v>73</v>
      </c>
      <c r="AY291" s="235" t="s">
        <v>128</v>
      </c>
    </row>
    <row r="292" s="15" customFormat="1">
      <c r="A292" s="15"/>
      <c r="B292" s="248"/>
      <c r="C292" s="249"/>
      <c r="D292" s="226" t="s">
        <v>138</v>
      </c>
      <c r="E292" s="250" t="s">
        <v>21</v>
      </c>
      <c r="F292" s="251" t="s">
        <v>957</v>
      </c>
      <c r="G292" s="249"/>
      <c r="H292" s="252">
        <v>65.599999999999994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138</v>
      </c>
      <c r="AU292" s="258" t="s">
        <v>82</v>
      </c>
      <c r="AV292" s="15" t="s">
        <v>147</v>
      </c>
      <c r="AW292" s="15" t="s">
        <v>34</v>
      </c>
      <c r="AX292" s="15" t="s">
        <v>73</v>
      </c>
      <c r="AY292" s="258" t="s">
        <v>128</v>
      </c>
    </row>
    <row r="293" s="14" customFormat="1">
      <c r="A293" s="14"/>
      <c r="B293" s="236"/>
      <c r="C293" s="237"/>
      <c r="D293" s="226" t="s">
        <v>138</v>
      </c>
      <c r="E293" s="238" t="s">
        <v>21</v>
      </c>
      <c r="F293" s="239" t="s">
        <v>146</v>
      </c>
      <c r="G293" s="237"/>
      <c r="H293" s="240">
        <v>65.599999999999994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138</v>
      </c>
      <c r="AU293" s="246" t="s">
        <v>82</v>
      </c>
      <c r="AV293" s="14" t="s">
        <v>85</v>
      </c>
      <c r="AW293" s="14" t="s">
        <v>34</v>
      </c>
      <c r="AX293" s="14" t="s">
        <v>78</v>
      </c>
      <c r="AY293" s="246" t="s">
        <v>128</v>
      </c>
    </row>
    <row r="294" s="2" customFormat="1" ht="14.4" customHeight="1">
      <c r="A294" s="40"/>
      <c r="B294" s="41"/>
      <c r="C294" s="206" t="s">
        <v>390</v>
      </c>
      <c r="D294" s="206" t="s">
        <v>130</v>
      </c>
      <c r="E294" s="207" t="s">
        <v>413</v>
      </c>
      <c r="F294" s="208" t="s">
        <v>414</v>
      </c>
      <c r="G294" s="209" t="s">
        <v>133</v>
      </c>
      <c r="H294" s="210">
        <v>2</v>
      </c>
      <c r="I294" s="211"/>
      <c r="J294" s="212">
        <f>ROUND(I294*H294,2)</f>
        <v>0</v>
      </c>
      <c r="K294" s="208" t="s">
        <v>134</v>
      </c>
      <c r="L294" s="46"/>
      <c r="M294" s="213" t="s">
        <v>21</v>
      </c>
      <c r="N294" s="214" t="s">
        <v>44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85</v>
      </c>
      <c r="AT294" s="217" t="s">
        <v>130</v>
      </c>
      <c r="AU294" s="217" t="s">
        <v>82</v>
      </c>
      <c r="AY294" s="19" t="s">
        <v>128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78</v>
      </c>
      <c r="BK294" s="218">
        <f>ROUND(I294*H294,2)</f>
        <v>0</v>
      </c>
      <c r="BL294" s="19" t="s">
        <v>85</v>
      </c>
      <c r="BM294" s="217" t="s">
        <v>966</v>
      </c>
    </row>
    <row r="295" s="2" customFormat="1">
      <c r="A295" s="40"/>
      <c r="B295" s="41"/>
      <c r="C295" s="42"/>
      <c r="D295" s="219" t="s">
        <v>136</v>
      </c>
      <c r="E295" s="42"/>
      <c r="F295" s="220" t="s">
        <v>416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136</v>
      </c>
      <c r="AU295" s="19" t="s">
        <v>82</v>
      </c>
    </row>
    <row r="296" s="13" customFormat="1">
      <c r="A296" s="13"/>
      <c r="B296" s="224"/>
      <c r="C296" s="225"/>
      <c r="D296" s="226" t="s">
        <v>138</v>
      </c>
      <c r="E296" s="227" t="s">
        <v>21</v>
      </c>
      <c r="F296" s="228" t="s">
        <v>2</v>
      </c>
      <c r="G296" s="225"/>
      <c r="H296" s="229">
        <v>2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138</v>
      </c>
      <c r="AU296" s="235" t="s">
        <v>82</v>
      </c>
      <c r="AV296" s="13" t="s">
        <v>82</v>
      </c>
      <c r="AW296" s="13" t="s">
        <v>34</v>
      </c>
      <c r="AX296" s="13" t="s">
        <v>73</v>
      </c>
      <c r="AY296" s="235" t="s">
        <v>128</v>
      </c>
    </row>
    <row r="297" s="15" customFormat="1">
      <c r="A297" s="15"/>
      <c r="B297" s="248"/>
      <c r="C297" s="249"/>
      <c r="D297" s="226" t="s">
        <v>138</v>
      </c>
      <c r="E297" s="250" t="s">
        <v>21</v>
      </c>
      <c r="F297" s="251" t="s">
        <v>383</v>
      </c>
      <c r="G297" s="249"/>
      <c r="H297" s="252">
        <v>2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138</v>
      </c>
      <c r="AU297" s="258" t="s">
        <v>82</v>
      </c>
      <c r="AV297" s="15" t="s">
        <v>147</v>
      </c>
      <c r="AW297" s="15" t="s">
        <v>34</v>
      </c>
      <c r="AX297" s="15" t="s">
        <v>73</v>
      </c>
      <c r="AY297" s="258" t="s">
        <v>128</v>
      </c>
    </row>
    <row r="298" s="14" customFormat="1">
      <c r="A298" s="14"/>
      <c r="B298" s="236"/>
      <c r="C298" s="237"/>
      <c r="D298" s="226" t="s">
        <v>138</v>
      </c>
      <c r="E298" s="238" t="s">
        <v>21</v>
      </c>
      <c r="F298" s="239" t="s">
        <v>146</v>
      </c>
      <c r="G298" s="237"/>
      <c r="H298" s="240">
        <v>2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138</v>
      </c>
      <c r="AU298" s="246" t="s">
        <v>82</v>
      </c>
      <c r="AV298" s="14" t="s">
        <v>85</v>
      </c>
      <c r="AW298" s="14" t="s">
        <v>34</v>
      </c>
      <c r="AX298" s="14" t="s">
        <v>78</v>
      </c>
      <c r="AY298" s="246" t="s">
        <v>128</v>
      </c>
    </row>
    <row r="299" s="2" customFormat="1" ht="14.4" customHeight="1">
      <c r="A299" s="40"/>
      <c r="B299" s="41"/>
      <c r="C299" s="206" t="s">
        <v>395</v>
      </c>
      <c r="D299" s="206" t="s">
        <v>130</v>
      </c>
      <c r="E299" s="207" t="s">
        <v>406</v>
      </c>
      <c r="F299" s="208" t="s">
        <v>407</v>
      </c>
      <c r="G299" s="209" t="s">
        <v>133</v>
      </c>
      <c r="H299" s="210">
        <v>145.30000000000001</v>
      </c>
      <c r="I299" s="211"/>
      <c r="J299" s="212">
        <f>ROUND(I299*H299,2)</f>
        <v>0</v>
      </c>
      <c r="K299" s="208" t="s">
        <v>134</v>
      </c>
      <c r="L299" s="46"/>
      <c r="M299" s="213" t="s">
        <v>21</v>
      </c>
      <c r="N299" s="214" t="s">
        <v>44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85</v>
      </c>
      <c r="AT299" s="217" t="s">
        <v>130</v>
      </c>
      <c r="AU299" s="217" t="s">
        <v>82</v>
      </c>
      <c r="AY299" s="19" t="s">
        <v>128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78</v>
      </c>
      <c r="BK299" s="218">
        <f>ROUND(I299*H299,2)</f>
        <v>0</v>
      </c>
      <c r="BL299" s="19" t="s">
        <v>85</v>
      </c>
      <c r="BM299" s="217" t="s">
        <v>967</v>
      </c>
    </row>
    <row r="300" s="2" customFormat="1">
      <c r="A300" s="40"/>
      <c r="B300" s="41"/>
      <c r="C300" s="42"/>
      <c r="D300" s="219" t="s">
        <v>136</v>
      </c>
      <c r="E300" s="42"/>
      <c r="F300" s="220" t="s">
        <v>409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136</v>
      </c>
      <c r="AU300" s="19" t="s">
        <v>82</v>
      </c>
    </row>
    <row r="301" s="13" customFormat="1">
      <c r="A301" s="13"/>
      <c r="B301" s="224"/>
      <c r="C301" s="225"/>
      <c r="D301" s="226" t="s">
        <v>138</v>
      </c>
      <c r="E301" s="227" t="s">
        <v>21</v>
      </c>
      <c r="F301" s="228" t="s">
        <v>2</v>
      </c>
      <c r="G301" s="225"/>
      <c r="H301" s="229">
        <v>2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138</v>
      </c>
      <c r="AU301" s="235" t="s">
        <v>82</v>
      </c>
      <c r="AV301" s="13" t="s">
        <v>82</v>
      </c>
      <c r="AW301" s="13" t="s">
        <v>34</v>
      </c>
      <c r="AX301" s="13" t="s">
        <v>73</v>
      </c>
      <c r="AY301" s="235" t="s">
        <v>128</v>
      </c>
    </row>
    <row r="302" s="15" customFormat="1">
      <c r="A302" s="15"/>
      <c r="B302" s="248"/>
      <c r="C302" s="249"/>
      <c r="D302" s="226" t="s">
        <v>138</v>
      </c>
      <c r="E302" s="250" t="s">
        <v>21</v>
      </c>
      <c r="F302" s="251" t="s">
        <v>383</v>
      </c>
      <c r="G302" s="249"/>
      <c r="H302" s="252">
        <v>2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8" t="s">
        <v>138</v>
      </c>
      <c r="AU302" s="258" t="s">
        <v>82</v>
      </c>
      <c r="AV302" s="15" t="s">
        <v>147</v>
      </c>
      <c r="AW302" s="15" t="s">
        <v>34</v>
      </c>
      <c r="AX302" s="15" t="s">
        <v>73</v>
      </c>
      <c r="AY302" s="258" t="s">
        <v>128</v>
      </c>
    </row>
    <row r="303" s="13" customFormat="1">
      <c r="A303" s="13"/>
      <c r="B303" s="224"/>
      <c r="C303" s="225"/>
      <c r="D303" s="226" t="s">
        <v>138</v>
      </c>
      <c r="E303" s="227" t="s">
        <v>21</v>
      </c>
      <c r="F303" s="228" t="s">
        <v>962</v>
      </c>
      <c r="G303" s="225"/>
      <c r="H303" s="229">
        <v>65.599999999999994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138</v>
      </c>
      <c r="AU303" s="235" t="s">
        <v>82</v>
      </c>
      <c r="AV303" s="13" t="s">
        <v>82</v>
      </c>
      <c r="AW303" s="13" t="s">
        <v>34</v>
      </c>
      <c r="AX303" s="13" t="s">
        <v>73</v>
      </c>
      <c r="AY303" s="235" t="s">
        <v>128</v>
      </c>
    </row>
    <row r="304" s="15" customFormat="1">
      <c r="A304" s="15"/>
      <c r="B304" s="248"/>
      <c r="C304" s="249"/>
      <c r="D304" s="226" t="s">
        <v>138</v>
      </c>
      <c r="E304" s="250" t="s">
        <v>21</v>
      </c>
      <c r="F304" s="251" t="s">
        <v>957</v>
      </c>
      <c r="G304" s="249"/>
      <c r="H304" s="252">
        <v>65.599999999999994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8" t="s">
        <v>138</v>
      </c>
      <c r="AU304" s="258" t="s">
        <v>82</v>
      </c>
      <c r="AV304" s="15" t="s">
        <v>147</v>
      </c>
      <c r="AW304" s="15" t="s">
        <v>34</v>
      </c>
      <c r="AX304" s="15" t="s">
        <v>73</v>
      </c>
      <c r="AY304" s="258" t="s">
        <v>128</v>
      </c>
    </row>
    <row r="305" s="13" customFormat="1">
      <c r="A305" s="13"/>
      <c r="B305" s="224"/>
      <c r="C305" s="225"/>
      <c r="D305" s="226" t="s">
        <v>138</v>
      </c>
      <c r="E305" s="227" t="s">
        <v>21</v>
      </c>
      <c r="F305" s="228" t="s">
        <v>968</v>
      </c>
      <c r="G305" s="225"/>
      <c r="H305" s="229">
        <v>77.700000000000003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138</v>
      </c>
      <c r="AU305" s="235" t="s">
        <v>82</v>
      </c>
      <c r="AV305" s="13" t="s">
        <v>82</v>
      </c>
      <c r="AW305" s="13" t="s">
        <v>34</v>
      </c>
      <c r="AX305" s="13" t="s">
        <v>73</v>
      </c>
      <c r="AY305" s="235" t="s">
        <v>128</v>
      </c>
    </row>
    <row r="306" s="15" customFormat="1">
      <c r="A306" s="15"/>
      <c r="B306" s="248"/>
      <c r="C306" s="249"/>
      <c r="D306" s="226" t="s">
        <v>138</v>
      </c>
      <c r="E306" s="250" t="s">
        <v>21</v>
      </c>
      <c r="F306" s="251" t="s">
        <v>969</v>
      </c>
      <c r="G306" s="249"/>
      <c r="H306" s="252">
        <v>77.700000000000003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8" t="s">
        <v>138</v>
      </c>
      <c r="AU306" s="258" t="s">
        <v>82</v>
      </c>
      <c r="AV306" s="15" t="s">
        <v>147</v>
      </c>
      <c r="AW306" s="15" t="s">
        <v>34</v>
      </c>
      <c r="AX306" s="15" t="s">
        <v>73</v>
      </c>
      <c r="AY306" s="258" t="s">
        <v>128</v>
      </c>
    </row>
    <row r="307" s="14" customFormat="1">
      <c r="A307" s="14"/>
      <c r="B307" s="236"/>
      <c r="C307" s="237"/>
      <c r="D307" s="226" t="s">
        <v>138</v>
      </c>
      <c r="E307" s="238" t="s">
        <v>21</v>
      </c>
      <c r="F307" s="239" t="s">
        <v>146</v>
      </c>
      <c r="G307" s="237"/>
      <c r="H307" s="240">
        <v>145.30000000000001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138</v>
      </c>
      <c r="AU307" s="246" t="s">
        <v>82</v>
      </c>
      <c r="AV307" s="14" t="s">
        <v>85</v>
      </c>
      <c r="AW307" s="14" t="s">
        <v>34</v>
      </c>
      <c r="AX307" s="14" t="s">
        <v>78</v>
      </c>
      <c r="AY307" s="246" t="s">
        <v>128</v>
      </c>
    </row>
    <row r="308" s="2" customFormat="1" ht="22.2" customHeight="1">
      <c r="A308" s="40"/>
      <c r="B308" s="41"/>
      <c r="C308" s="206" t="s">
        <v>400</v>
      </c>
      <c r="D308" s="206" t="s">
        <v>130</v>
      </c>
      <c r="E308" s="207" t="s">
        <v>419</v>
      </c>
      <c r="F308" s="208" t="s">
        <v>420</v>
      </c>
      <c r="G308" s="209" t="s">
        <v>133</v>
      </c>
      <c r="H308" s="210">
        <v>2</v>
      </c>
      <c r="I308" s="211"/>
      <c r="J308" s="212">
        <f>ROUND(I308*H308,2)</f>
        <v>0</v>
      </c>
      <c r="K308" s="208" t="s">
        <v>134</v>
      </c>
      <c r="L308" s="46"/>
      <c r="M308" s="213" t="s">
        <v>21</v>
      </c>
      <c r="N308" s="214" t="s">
        <v>44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85</v>
      </c>
      <c r="AT308" s="217" t="s">
        <v>130</v>
      </c>
      <c r="AU308" s="217" t="s">
        <v>82</v>
      </c>
      <c r="AY308" s="19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78</v>
      </c>
      <c r="BK308" s="218">
        <f>ROUND(I308*H308,2)</f>
        <v>0</v>
      </c>
      <c r="BL308" s="19" t="s">
        <v>85</v>
      </c>
      <c r="BM308" s="217" t="s">
        <v>970</v>
      </c>
    </row>
    <row r="309" s="2" customFormat="1">
      <c r="A309" s="40"/>
      <c r="B309" s="41"/>
      <c r="C309" s="42"/>
      <c r="D309" s="219" t="s">
        <v>136</v>
      </c>
      <c r="E309" s="42"/>
      <c r="F309" s="220" t="s">
        <v>422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136</v>
      </c>
      <c r="AU309" s="19" t="s">
        <v>82</v>
      </c>
    </row>
    <row r="310" s="13" customFormat="1">
      <c r="A310" s="13"/>
      <c r="B310" s="224"/>
      <c r="C310" s="225"/>
      <c r="D310" s="226" t="s">
        <v>138</v>
      </c>
      <c r="E310" s="227" t="s">
        <v>21</v>
      </c>
      <c r="F310" s="228" t="s">
        <v>2</v>
      </c>
      <c r="G310" s="225"/>
      <c r="H310" s="229">
        <v>2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138</v>
      </c>
      <c r="AU310" s="235" t="s">
        <v>82</v>
      </c>
      <c r="AV310" s="13" t="s">
        <v>82</v>
      </c>
      <c r="AW310" s="13" t="s">
        <v>34</v>
      </c>
      <c r="AX310" s="13" t="s">
        <v>73</v>
      </c>
      <c r="AY310" s="235" t="s">
        <v>128</v>
      </c>
    </row>
    <row r="311" s="15" customFormat="1">
      <c r="A311" s="15"/>
      <c r="B311" s="248"/>
      <c r="C311" s="249"/>
      <c r="D311" s="226" t="s">
        <v>138</v>
      </c>
      <c r="E311" s="250" t="s">
        <v>21</v>
      </c>
      <c r="F311" s="251" t="s">
        <v>383</v>
      </c>
      <c r="G311" s="249"/>
      <c r="H311" s="252">
        <v>2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8" t="s">
        <v>138</v>
      </c>
      <c r="AU311" s="258" t="s">
        <v>82</v>
      </c>
      <c r="AV311" s="15" t="s">
        <v>147</v>
      </c>
      <c r="AW311" s="15" t="s">
        <v>34</v>
      </c>
      <c r="AX311" s="15" t="s">
        <v>73</v>
      </c>
      <c r="AY311" s="258" t="s">
        <v>128</v>
      </c>
    </row>
    <row r="312" s="14" customFormat="1">
      <c r="A312" s="14"/>
      <c r="B312" s="236"/>
      <c r="C312" s="237"/>
      <c r="D312" s="226" t="s">
        <v>138</v>
      </c>
      <c r="E312" s="238" t="s">
        <v>21</v>
      </c>
      <c r="F312" s="239" t="s">
        <v>146</v>
      </c>
      <c r="G312" s="237"/>
      <c r="H312" s="240">
        <v>2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138</v>
      </c>
      <c r="AU312" s="246" t="s">
        <v>82</v>
      </c>
      <c r="AV312" s="14" t="s">
        <v>85</v>
      </c>
      <c r="AW312" s="14" t="s">
        <v>34</v>
      </c>
      <c r="AX312" s="14" t="s">
        <v>78</v>
      </c>
      <c r="AY312" s="246" t="s">
        <v>128</v>
      </c>
    </row>
    <row r="313" s="2" customFormat="1" ht="22.2" customHeight="1">
      <c r="A313" s="40"/>
      <c r="B313" s="41"/>
      <c r="C313" s="206" t="s">
        <v>405</v>
      </c>
      <c r="D313" s="206" t="s">
        <v>130</v>
      </c>
      <c r="E313" s="207" t="s">
        <v>424</v>
      </c>
      <c r="F313" s="208" t="s">
        <v>425</v>
      </c>
      <c r="G313" s="209" t="s">
        <v>133</v>
      </c>
      <c r="H313" s="210">
        <v>65.599999999999994</v>
      </c>
      <c r="I313" s="211"/>
      <c r="J313" s="212">
        <f>ROUND(I313*H313,2)</f>
        <v>0</v>
      </c>
      <c r="K313" s="208" t="s">
        <v>134</v>
      </c>
      <c r="L313" s="46"/>
      <c r="M313" s="213" t="s">
        <v>21</v>
      </c>
      <c r="N313" s="214" t="s">
        <v>44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85</v>
      </c>
      <c r="AT313" s="217" t="s">
        <v>130</v>
      </c>
      <c r="AU313" s="217" t="s">
        <v>82</v>
      </c>
      <c r="AY313" s="19" t="s">
        <v>128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78</v>
      </c>
      <c r="BK313" s="218">
        <f>ROUND(I313*H313,2)</f>
        <v>0</v>
      </c>
      <c r="BL313" s="19" t="s">
        <v>85</v>
      </c>
      <c r="BM313" s="217" t="s">
        <v>971</v>
      </c>
    </row>
    <row r="314" s="2" customFormat="1">
      <c r="A314" s="40"/>
      <c r="B314" s="41"/>
      <c r="C314" s="42"/>
      <c r="D314" s="219" t="s">
        <v>136</v>
      </c>
      <c r="E314" s="42"/>
      <c r="F314" s="220" t="s">
        <v>427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136</v>
      </c>
      <c r="AU314" s="19" t="s">
        <v>82</v>
      </c>
    </row>
    <row r="315" s="13" customFormat="1">
      <c r="A315" s="13"/>
      <c r="B315" s="224"/>
      <c r="C315" s="225"/>
      <c r="D315" s="226" t="s">
        <v>138</v>
      </c>
      <c r="E315" s="227" t="s">
        <v>21</v>
      </c>
      <c r="F315" s="228" t="s">
        <v>962</v>
      </c>
      <c r="G315" s="225"/>
      <c r="H315" s="229">
        <v>65.599999999999994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138</v>
      </c>
      <c r="AU315" s="235" t="s">
        <v>82</v>
      </c>
      <c r="AV315" s="13" t="s">
        <v>82</v>
      </c>
      <c r="AW315" s="13" t="s">
        <v>34</v>
      </c>
      <c r="AX315" s="13" t="s">
        <v>73</v>
      </c>
      <c r="AY315" s="235" t="s">
        <v>128</v>
      </c>
    </row>
    <row r="316" s="15" customFormat="1">
      <c r="A316" s="15"/>
      <c r="B316" s="248"/>
      <c r="C316" s="249"/>
      <c r="D316" s="226" t="s">
        <v>138</v>
      </c>
      <c r="E316" s="250" t="s">
        <v>21</v>
      </c>
      <c r="F316" s="251" t="s">
        <v>957</v>
      </c>
      <c r="G316" s="249"/>
      <c r="H316" s="252">
        <v>65.599999999999994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138</v>
      </c>
      <c r="AU316" s="258" t="s">
        <v>82</v>
      </c>
      <c r="AV316" s="15" t="s">
        <v>147</v>
      </c>
      <c r="AW316" s="15" t="s">
        <v>34</v>
      </c>
      <c r="AX316" s="15" t="s">
        <v>73</v>
      </c>
      <c r="AY316" s="258" t="s">
        <v>128</v>
      </c>
    </row>
    <row r="317" s="14" customFormat="1">
      <c r="A317" s="14"/>
      <c r="B317" s="236"/>
      <c r="C317" s="237"/>
      <c r="D317" s="226" t="s">
        <v>138</v>
      </c>
      <c r="E317" s="238" t="s">
        <v>21</v>
      </c>
      <c r="F317" s="239" t="s">
        <v>146</v>
      </c>
      <c r="G317" s="237"/>
      <c r="H317" s="240">
        <v>65.599999999999994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138</v>
      </c>
      <c r="AU317" s="246" t="s">
        <v>82</v>
      </c>
      <c r="AV317" s="14" t="s">
        <v>85</v>
      </c>
      <c r="AW317" s="14" t="s">
        <v>34</v>
      </c>
      <c r="AX317" s="14" t="s">
        <v>78</v>
      </c>
      <c r="AY317" s="246" t="s">
        <v>128</v>
      </c>
    </row>
    <row r="318" s="2" customFormat="1" ht="22.2" customHeight="1">
      <c r="A318" s="40"/>
      <c r="B318" s="41"/>
      <c r="C318" s="206" t="s">
        <v>412</v>
      </c>
      <c r="D318" s="206" t="s">
        <v>130</v>
      </c>
      <c r="E318" s="207" t="s">
        <v>972</v>
      </c>
      <c r="F318" s="208" t="s">
        <v>973</v>
      </c>
      <c r="G318" s="209" t="s">
        <v>133</v>
      </c>
      <c r="H318" s="210">
        <v>77.700000000000003</v>
      </c>
      <c r="I318" s="211"/>
      <c r="J318" s="212">
        <f>ROUND(I318*H318,2)</f>
        <v>0</v>
      </c>
      <c r="K318" s="208" t="s">
        <v>134</v>
      </c>
      <c r="L318" s="46"/>
      <c r="M318" s="213" t="s">
        <v>21</v>
      </c>
      <c r="N318" s="214" t="s">
        <v>44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85</v>
      </c>
      <c r="AT318" s="217" t="s">
        <v>130</v>
      </c>
      <c r="AU318" s="217" t="s">
        <v>82</v>
      </c>
      <c r="AY318" s="19" t="s">
        <v>128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78</v>
      </c>
      <c r="BK318" s="218">
        <f>ROUND(I318*H318,2)</f>
        <v>0</v>
      </c>
      <c r="BL318" s="19" t="s">
        <v>85</v>
      </c>
      <c r="BM318" s="217" t="s">
        <v>974</v>
      </c>
    </row>
    <row r="319" s="2" customFormat="1">
      <c r="A319" s="40"/>
      <c r="B319" s="41"/>
      <c r="C319" s="42"/>
      <c r="D319" s="219" t="s">
        <v>136</v>
      </c>
      <c r="E319" s="42"/>
      <c r="F319" s="220" t="s">
        <v>975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136</v>
      </c>
      <c r="AU319" s="19" t="s">
        <v>82</v>
      </c>
    </row>
    <row r="320" s="13" customFormat="1">
      <c r="A320" s="13"/>
      <c r="B320" s="224"/>
      <c r="C320" s="225"/>
      <c r="D320" s="226" t="s">
        <v>138</v>
      </c>
      <c r="E320" s="227" t="s">
        <v>21</v>
      </c>
      <c r="F320" s="228" t="s">
        <v>976</v>
      </c>
      <c r="G320" s="225"/>
      <c r="H320" s="229">
        <v>77.700000000000003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138</v>
      </c>
      <c r="AU320" s="235" t="s">
        <v>82</v>
      </c>
      <c r="AV320" s="13" t="s">
        <v>82</v>
      </c>
      <c r="AW320" s="13" t="s">
        <v>34</v>
      </c>
      <c r="AX320" s="13" t="s">
        <v>73</v>
      </c>
      <c r="AY320" s="235" t="s">
        <v>128</v>
      </c>
    </row>
    <row r="321" s="15" customFormat="1">
      <c r="A321" s="15"/>
      <c r="B321" s="248"/>
      <c r="C321" s="249"/>
      <c r="D321" s="226" t="s">
        <v>138</v>
      </c>
      <c r="E321" s="250" t="s">
        <v>21</v>
      </c>
      <c r="F321" s="251" t="s">
        <v>969</v>
      </c>
      <c r="G321" s="249"/>
      <c r="H321" s="252">
        <v>77.700000000000003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8" t="s">
        <v>138</v>
      </c>
      <c r="AU321" s="258" t="s">
        <v>82</v>
      </c>
      <c r="AV321" s="15" t="s">
        <v>147</v>
      </c>
      <c r="AW321" s="15" t="s">
        <v>34</v>
      </c>
      <c r="AX321" s="15" t="s">
        <v>73</v>
      </c>
      <c r="AY321" s="258" t="s">
        <v>128</v>
      </c>
    </row>
    <row r="322" s="14" customFormat="1">
      <c r="A322" s="14"/>
      <c r="B322" s="236"/>
      <c r="C322" s="237"/>
      <c r="D322" s="226" t="s">
        <v>138</v>
      </c>
      <c r="E322" s="238" t="s">
        <v>21</v>
      </c>
      <c r="F322" s="239" t="s">
        <v>146</v>
      </c>
      <c r="G322" s="237"/>
      <c r="H322" s="240">
        <v>77.700000000000003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138</v>
      </c>
      <c r="AU322" s="246" t="s">
        <v>82</v>
      </c>
      <c r="AV322" s="14" t="s">
        <v>85</v>
      </c>
      <c r="AW322" s="14" t="s">
        <v>34</v>
      </c>
      <c r="AX322" s="14" t="s">
        <v>78</v>
      </c>
      <c r="AY322" s="246" t="s">
        <v>128</v>
      </c>
    </row>
    <row r="323" s="2" customFormat="1" ht="22.2" customHeight="1">
      <c r="A323" s="40"/>
      <c r="B323" s="41"/>
      <c r="C323" s="206" t="s">
        <v>418</v>
      </c>
      <c r="D323" s="206" t="s">
        <v>130</v>
      </c>
      <c r="E323" s="207" t="s">
        <v>445</v>
      </c>
      <c r="F323" s="208" t="s">
        <v>446</v>
      </c>
      <c r="G323" s="209" t="s">
        <v>133</v>
      </c>
      <c r="H323" s="210">
        <v>2</v>
      </c>
      <c r="I323" s="211"/>
      <c r="J323" s="212">
        <f>ROUND(I323*H323,2)</f>
        <v>0</v>
      </c>
      <c r="K323" s="208" t="s">
        <v>134</v>
      </c>
      <c r="L323" s="46"/>
      <c r="M323" s="213" t="s">
        <v>21</v>
      </c>
      <c r="N323" s="214" t="s">
        <v>44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85</v>
      </c>
      <c r="AT323" s="217" t="s">
        <v>130</v>
      </c>
      <c r="AU323" s="217" t="s">
        <v>82</v>
      </c>
      <c r="AY323" s="19" t="s">
        <v>128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78</v>
      </c>
      <c r="BK323" s="218">
        <f>ROUND(I323*H323,2)</f>
        <v>0</v>
      </c>
      <c r="BL323" s="19" t="s">
        <v>85</v>
      </c>
      <c r="BM323" s="217" t="s">
        <v>977</v>
      </c>
    </row>
    <row r="324" s="2" customFormat="1">
      <c r="A324" s="40"/>
      <c r="B324" s="41"/>
      <c r="C324" s="42"/>
      <c r="D324" s="219" t="s">
        <v>136</v>
      </c>
      <c r="E324" s="42"/>
      <c r="F324" s="220" t="s">
        <v>448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136</v>
      </c>
      <c r="AU324" s="19" t="s">
        <v>82</v>
      </c>
    </row>
    <row r="325" s="13" customFormat="1">
      <c r="A325" s="13"/>
      <c r="B325" s="224"/>
      <c r="C325" s="225"/>
      <c r="D325" s="226" t="s">
        <v>138</v>
      </c>
      <c r="E325" s="227" t="s">
        <v>21</v>
      </c>
      <c r="F325" s="228" t="s">
        <v>978</v>
      </c>
      <c r="G325" s="225"/>
      <c r="H325" s="229">
        <v>2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138</v>
      </c>
      <c r="AU325" s="235" t="s">
        <v>82</v>
      </c>
      <c r="AV325" s="13" t="s">
        <v>82</v>
      </c>
      <c r="AW325" s="13" t="s">
        <v>34</v>
      </c>
      <c r="AX325" s="13" t="s">
        <v>73</v>
      </c>
      <c r="AY325" s="235" t="s">
        <v>128</v>
      </c>
    </row>
    <row r="326" s="15" customFormat="1">
      <c r="A326" s="15"/>
      <c r="B326" s="248"/>
      <c r="C326" s="249"/>
      <c r="D326" s="226" t="s">
        <v>138</v>
      </c>
      <c r="E326" s="250" t="s">
        <v>21</v>
      </c>
      <c r="F326" s="251" t="s">
        <v>979</v>
      </c>
      <c r="G326" s="249"/>
      <c r="H326" s="252">
        <v>2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8" t="s">
        <v>138</v>
      </c>
      <c r="AU326" s="258" t="s">
        <v>82</v>
      </c>
      <c r="AV326" s="15" t="s">
        <v>147</v>
      </c>
      <c r="AW326" s="15" t="s">
        <v>34</v>
      </c>
      <c r="AX326" s="15" t="s">
        <v>73</v>
      </c>
      <c r="AY326" s="258" t="s">
        <v>128</v>
      </c>
    </row>
    <row r="327" s="14" customFormat="1">
      <c r="A327" s="14"/>
      <c r="B327" s="236"/>
      <c r="C327" s="237"/>
      <c r="D327" s="226" t="s">
        <v>138</v>
      </c>
      <c r="E327" s="238" t="s">
        <v>21</v>
      </c>
      <c r="F327" s="239" t="s">
        <v>146</v>
      </c>
      <c r="G327" s="237"/>
      <c r="H327" s="240">
        <v>2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138</v>
      </c>
      <c r="AU327" s="246" t="s">
        <v>82</v>
      </c>
      <c r="AV327" s="14" t="s">
        <v>85</v>
      </c>
      <c r="AW327" s="14" t="s">
        <v>34</v>
      </c>
      <c r="AX327" s="14" t="s">
        <v>78</v>
      </c>
      <c r="AY327" s="246" t="s">
        <v>128</v>
      </c>
    </row>
    <row r="328" s="2" customFormat="1" ht="22.2" customHeight="1">
      <c r="A328" s="40"/>
      <c r="B328" s="41"/>
      <c r="C328" s="206" t="s">
        <v>423</v>
      </c>
      <c r="D328" s="206" t="s">
        <v>130</v>
      </c>
      <c r="E328" s="207" t="s">
        <v>980</v>
      </c>
      <c r="F328" s="208" t="s">
        <v>981</v>
      </c>
      <c r="G328" s="209" t="s">
        <v>133</v>
      </c>
      <c r="H328" s="210">
        <v>65.599999999999994</v>
      </c>
      <c r="I328" s="211"/>
      <c r="J328" s="212">
        <f>ROUND(I328*H328,2)</f>
        <v>0</v>
      </c>
      <c r="K328" s="208" t="s">
        <v>134</v>
      </c>
      <c r="L328" s="46"/>
      <c r="M328" s="213" t="s">
        <v>21</v>
      </c>
      <c r="N328" s="214" t="s">
        <v>44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85</v>
      </c>
      <c r="AT328" s="217" t="s">
        <v>130</v>
      </c>
      <c r="AU328" s="217" t="s">
        <v>82</v>
      </c>
      <c r="AY328" s="19" t="s">
        <v>128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78</v>
      </c>
      <c r="BK328" s="218">
        <f>ROUND(I328*H328,2)</f>
        <v>0</v>
      </c>
      <c r="BL328" s="19" t="s">
        <v>85</v>
      </c>
      <c r="BM328" s="217" t="s">
        <v>982</v>
      </c>
    </row>
    <row r="329" s="2" customFormat="1">
      <c r="A329" s="40"/>
      <c r="B329" s="41"/>
      <c r="C329" s="42"/>
      <c r="D329" s="219" t="s">
        <v>136</v>
      </c>
      <c r="E329" s="42"/>
      <c r="F329" s="220" t="s">
        <v>983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136</v>
      </c>
      <c r="AU329" s="19" t="s">
        <v>82</v>
      </c>
    </row>
    <row r="330" s="13" customFormat="1">
      <c r="A330" s="13"/>
      <c r="B330" s="224"/>
      <c r="C330" s="225"/>
      <c r="D330" s="226" t="s">
        <v>138</v>
      </c>
      <c r="E330" s="227" t="s">
        <v>21</v>
      </c>
      <c r="F330" s="228" t="s">
        <v>962</v>
      </c>
      <c r="G330" s="225"/>
      <c r="H330" s="229">
        <v>65.599999999999994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138</v>
      </c>
      <c r="AU330" s="235" t="s">
        <v>82</v>
      </c>
      <c r="AV330" s="13" t="s">
        <v>82</v>
      </c>
      <c r="AW330" s="13" t="s">
        <v>34</v>
      </c>
      <c r="AX330" s="13" t="s">
        <v>73</v>
      </c>
      <c r="AY330" s="235" t="s">
        <v>128</v>
      </c>
    </row>
    <row r="331" s="15" customFormat="1">
      <c r="A331" s="15"/>
      <c r="B331" s="248"/>
      <c r="C331" s="249"/>
      <c r="D331" s="226" t="s">
        <v>138</v>
      </c>
      <c r="E331" s="250" t="s">
        <v>21</v>
      </c>
      <c r="F331" s="251" t="s">
        <v>957</v>
      </c>
      <c r="G331" s="249"/>
      <c r="H331" s="252">
        <v>65.599999999999994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8" t="s">
        <v>138</v>
      </c>
      <c r="AU331" s="258" t="s">
        <v>82</v>
      </c>
      <c r="AV331" s="15" t="s">
        <v>147</v>
      </c>
      <c r="AW331" s="15" t="s">
        <v>34</v>
      </c>
      <c r="AX331" s="15" t="s">
        <v>73</v>
      </c>
      <c r="AY331" s="258" t="s">
        <v>128</v>
      </c>
    </row>
    <row r="332" s="14" customFormat="1">
      <c r="A332" s="14"/>
      <c r="B332" s="236"/>
      <c r="C332" s="237"/>
      <c r="D332" s="226" t="s">
        <v>138</v>
      </c>
      <c r="E332" s="238" t="s">
        <v>21</v>
      </c>
      <c r="F332" s="239" t="s">
        <v>146</v>
      </c>
      <c r="G332" s="237"/>
      <c r="H332" s="240">
        <v>65.599999999999994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138</v>
      </c>
      <c r="AU332" s="246" t="s">
        <v>82</v>
      </c>
      <c r="AV332" s="14" t="s">
        <v>85</v>
      </c>
      <c r="AW332" s="14" t="s">
        <v>34</v>
      </c>
      <c r="AX332" s="14" t="s">
        <v>78</v>
      </c>
      <c r="AY332" s="246" t="s">
        <v>128</v>
      </c>
    </row>
    <row r="333" s="2" customFormat="1" ht="22.2" customHeight="1">
      <c r="A333" s="40"/>
      <c r="B333" s="41"/>
      <c r="C333" s="206" t="s">
        <v>428</v>
      </c>
      <c r="D333" s="206" t="s">
        <v>130</v>
      </c>
      <c r="E333" s="207" t="s">
        <v>450</v>
      </c>
      <c r="F333" s="208" t="s">
        <v>451</v>
      </c>
      <c r="G333" s="209" t="s">
        <v>133</v>
      </c>
      <c r="H333" s="210">
        <v>60</v>
      </c>
      <c r="I333" s="211"/>
      <c r="J333" s="212">
        <f>ROUND(I333*H333,2)</f>
        <v>0</v>
      </c>
      <c r="K333" s="208" t="s">
        <v>134</v>
      </c>
      <c r="L333" s="46"/>
      <c r="M333" s="213" t="s">
        <v>21</v>
      </c>
      <c r="N333" s="214" t="s">
        <v>44</v>
      </c>
      <c r="O333" s="86"/>
      <c r="P333" s="215">
        <f>O333*H333</f>
        <v>0</v>
      </c>
      <c r="Q333" s="215">
        <v>0.083500000000000005</v>
      </c>
      <c r="R333" s="215">
        <f>Q333*H333</f>
        <v>5.0100000000000007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85</v>
      </c>
      <c r="AT333" s="217" t="s">
        <v>130</v>
      </c>
      <c r="AU333" s="217" t="s">
        <v>82</v>
      </c>
      <c r="AY333" s="19" t="s">
        <v>128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78</v>
      </c>
      <c r="BK333" s="218">
        <f>ROUND(I333*H333,2)</f>
        <v>0</v>
      </c>
      <c r="BL333" s="19" t="s">
        <v>85</v>
      </c>
      <c r="BM333" s="217" t="s">
        <v>984</v>
      </c>
    </row>
    <row r="334" s="2" customFormat="1">
      <c r="A334" s="40"/>
      <c r="B334" s="41"/>
      <c r="C334" s="42"/>
      <c r="D334" s="219" t="s">
        <v>136</v>
      </c>
      <c r="E334" s="42"/>
      <c r="F334" s="220" t="s">
        <v>453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136</v>
      </c>
      <c r="AU334" s="19" t="s">
        <v>82</v>
      </c>
    </row>
    <row r="335" s="13" customFormat="1">
      <c r="A335" s="13"/>
      <c r="B335" s="224"/>
      <c r="C335" s="225"/>
      <c r="D335" s="226" t="s">
        <v>138</v>
      </c>
      <c r="E335" s="227" t="s">
        <v>21</v>
      </c>
      <c r="F335" s="228" t="s">
        <v>985</v>
      </c>
      <c r="G335" s="225"/>
      <c r="H335" s="229">
        <v>60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138</v>
      </c>
      <c r="AU335" s="235" t="s">
        <v>82</v>
      </c>
      <c r="AV335" s="13" t="s">
        <v>82</v>
      </c>
      <c r="AW335" s="13" t="s">
        <v>34</v>
      </c>
      <c r="AX335" s="13" t="s">
        <v>78</v>
      </c>
      <c r="AY335" s="235" t="s">
        <v>128</v>
      </c>
    </row>
    <row r="336" s="2" customFormat="1" ht="14.4" customHeight="1">
      <c r="A336" s="40"/>
      <c r="B336" s="41"/>
      <c r="C336" s="259" t="s">
        <v>434</v>
      </c>
      <c r="D336" s="259" t="s">
        <v>266</v>
      </c>
      <c r="E336" s="260" t="s">
        <v>456</v>
      </c>
      <c r="F336" s="261" t="s">
        <v>457</v>
      </c>
      <c r="G336" s="262" t="s">
        <v>316</v>
      </c>
      <c r="H336" s="263">
        <v>4.04</v>
      </c>
      <c r="I336" s="264"/>
      <c r="J336" s="265">
        <f>ROUND(I336*H336,2)</f>
        <v>0</v>
      </c>
      <c r="K336" s="261" t="s">
        <v>134</v>
      </c>
      <c r="L336" s="266"/>
      <c r="M336" s="267" t="s">
        <v>21</v>
      </c>
      <c r="N336" s="268" t="s">
        <v>44</v>
      </c>
      <c r="O336" s="86"/>
      <c r="P336" s="215">
        <f>O336*H336</f>
        <v>0</v>
      </c>
      <c r="Q336" s="215">
        <v>2.1150000000000002</v>
      </c>
      <c r="R336" s="215">
        <f>Q336*H336</f>
        <v>8.5446000000000009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175</v>
      </c>
      <c r="AT336" s="217" t="s">
        <v>266</v>
      </c>
      <c r="AU336" s="217" t="s">
        <v>82</v>
      </c>
      <c r="AY336" s="19" t="s">
        <v>128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78</v>
      </c>
      <c r="BK336" s="218">
        <f>ROUND(I336*H336,2)</f>
        <v>0</v>
      </c>
      <c r="BL336" s="19" t="s">
        <v>85</v>
      </c>
      <c r="BM336" s="217" t="s">
        <v>986</v>
      </c>
    </row>
    <row r="337" s="13" customFormat="1">
      <c r="A337" s="13"/>
      <c r="B337" s="224"/>
      <c r="C337" s="225"/>
      <c r="D337" s="226" t="s">
        <v>138</v>
      </c>
      <c r="E337" s="227" t="s">
        <v>21</v>
      </c>
      <c r="F337" s="228" t="s">
        <v>646</v>
      </c>
      <c r="G337" s="225"/>
      <c r="H337" s="229">
        <v>4.04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138</v>
      </c>
      <c r="AU337" s="235" t="s">
        <v>82</v>
      </c>
      <c r="AV337" s="13" t="s">
        <v>82</v>
      </c>
      <c r="AW337" s="13" t="s">
        <v>34</v>
      </c>
      <c r="AX337" s="13" t="s">
        <v>78</v>
      </c>
      <c r="AY337" s="235" t="s">
        <v>128</v>
      </c>
    </row>
    <row r="338" s="2" customFormat="1" ht="14.4" customHeight="1">
      <c r="A338" s="40"/>
      <c r="B338" s="41"/>
      <c r="C338" s="206" t="s">
        <v>439</v>
      </c>
      <c r="D338" s="206" t="s">
        <v>130</v>
      </c>
      <c r="E338" s="207" t="s">
        <v>987</v>
      </c>
      <c r="F338" s="208" t="s">
        <v>988</v>
      </c>
      <c r="G338" s="209" t="s">
        <v>191</v>
      </c>
      <c r="H338" s="210">
        <v>1</v>
      </c>
      <c r="I338" s="211"/>
      <c r="J338" s="212">
        <f>ROUND(I338*H338,2)</f>
        <v>0</v>
      </c>
      <c r="K338" s="208" t="s">
        <v>21</v>
      </c>
      <c r="L338" s="46"/>
      <c r="M338" s="213" t="s">
        <v>21</v>
      </c>
      <c r="N338" s="214" t="s">
        <v>44</v>
      </c>
      <c r="O338" s="86"/>
      <c r="P338" s="215">
        <f>O338*H338</f>
        <v>0</v>
      </c>
      <c r="Q338" s="215">
        <v>0.083500000000000005</v>
      </c>
      <c r="R338" s="215">
        <f>Q338*H338</f>
        <v>0.083500000000000005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85</v>
      </c>
      <c r="AT338" s="217" t="s">
        <v>130</v>
      </c>
      <c r="AU338" s="217" t="s">
        <v>82</v>
      </c>
      <c r="AY338" s="19" t="s">
        <v>128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78</v>
      </c>
      <c r="BK338" s="218">
        <f>ROUND(I338*H338,2)</f>
        <v>0</v>
      </c>
      <c r="BL338" s="19" t="s">
        <v>85</v>
      </c>
      <c r="BM338" s="217" t="s">
        <v>989</v>
      </c>
    </row>
    <row r="339" s="13" customFormat="1">
      <c r="A339" s="13"/>
      <c r="B339" s="224"/>
      <c r="C339" s="225"/>
      <c r="D339" s="226" t="s">
        <v>138</v>
      </c>
      <c r="E339" s="227" t="s">
        <v>21</v>
      </c>
      <c r="F339" s="228" t="s">
        <v>990</v>
      </c>
      <c r="G339" s="225"/>
      <c r="H339" s="229">
        <v>1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138</v>
      </c>
      <c r="AU339" s="235" t="s">
        <v>82</v>
      </c>
      <c r="AV339" s="13" t="s">
        <v>82</v>
      </c>
      <c r="AW339" s="13" t="s">
        <v>34</v>
      </c>
      <c r="AX339" s="13" t="s">
        <v>73</v>
      </c>
      <c r="AY339" s="235" t="s">
        <v>128</v>
      </c>
    </row>
    <row r="340" s="14" customFormat="1">
      <c r="A340" s="14"/>
      <c r="B340" s="236"/>
      <c r="C340" s="237"/>
      <c r="D340" s="226" t="s">
        <v>138</v>
      </c>
      <c r="E340" s="238" t="s">
        <v>21</v>
      </c>
      <c r="F340" s="239" t="s">
        <v>146</v>
      </c>
      <c r="G340" s="237"/>
      <c r="H340" s="240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138</v>
      </c>
      <c r="AU340" s="246" t="s">
        <v>82</v>
      </c>
      <c r="AV340" s="14" t="s">
        <v>85</v>
      </c>
      <c r="AW340" s="14" t="s">
        <v>34</v>
      </c>
      <c r="AX340" s="14" t="s">
        <v>78</v>
      </c>
      <c r="AY340" s="246" t="s">
        <v>128</v>
      </c>
    </row>
    <row r="341" s="2" customFormat="1" ht="22.2" customHeight="1">
      <c r="A341" s="40"/>
      <c r="B341" s="41"/>
      <c r="C341" s="206" t="s">
        <v>444</v>
      </c>
      <c r="D341" s="206" t="s">
        <v>130</v>
      </c>
      <c r="E341" s="207" t="s">
        <v>991</v>
      </c>
      <c r="F341" s="208" t="s">
        <v>992</v>
      </c>
      <c r="G341" s="209" t="s">
        <v>133</v>
      </c>
      <c r="H341" s="210">
        <v>57</v>
      </c>
      <c r="I341" s="211"/>
      <c r="J341" s="212">
        <f>ROUND(I341*H341,2)</f>
        <v>0</v>
      </c>
      <c r="K341" s="208" t="s">
        <v>134</v>
      </c>
      <c r="L341" s="46"/>
      <c r="M341" s="213" t="s">
        <v>21</v>
      </c>
      <c r="N341" s="214" t="s">
        <v>44</v>
      </c>
      <c r="O341" s="86"/>
      <c r="P341" s="215">
        <f>O341*H341</f>
        <v>0</v>
      </c>
      <c r="Q341" s="215">
        <v>0.19536000000000001</v>
      </c>
      <c r="R341" s="215">
        <f>Q341*H341</f>
        <v>11.13552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85</v>
      </c>
      <c r="AT341" s="217" t="s">
        <v>130</v>
      </c>
      <c r="AU341" s="217" t="s">
        <v>82</v>
      </c>
      <c r="AY341" s="19" t="s">
        <v>128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78</v>
      </c>
      <c r="BK341" s="218">
        <f>ROUND(I341*H341,2)</f>
        <v>0</v>
      </c>
      <c r="BL341" s="19" t="s">
        <v>85</v>
      </c>
      <c r="BM341" s="217" t="s">
        <v>993</v>
      </c>
    </row>
    <row r="342" s="2" customFormat="1">
      <c r="A342" s="40"/>
      <c r="B342" s="41"/>
      <c r="C342" s="42"/>
      <c r="D342" s="219" t="s">
        <v>136</v>
      </c>
      <c r="E342" s="42"/>
      <c r="F342" s="220" t="s">
        <v>994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136</v>
      </c>
      <c r="AU342" s="19" t="s">
        <v>82</v>
      </c>
    </row>
    <row r="343" s="13" customFormat="1">
      <c r="A343" s="13"/>
      <c r="B343" s="224"/>
      <c r="C343" s="225"/>
      <c r="D343" s="226" t="s">
        <v>138</v>
      </c>
      <c r="E343" s="227" t="s">
        <v>21</v>
      </c>
      <c r="F343" s="228" t="s">
        <v>481</v>
      </c>
      <c r="G343" s="225"/>
      <c r="H343" s="229">
        <v>57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138</v>
      </c>
      <c r="AU343" s="235" t="s">
        <v>82</v>
      </c>
      <c r="AV343" s="13" t="s">
        <v>82</v>
      </c>
      <c r="AW343" s="13" t="s">
        <v>34</v>
      </c>
      <c r="AX343" s="13" t="s">
        <v>73</v>
      </c>
      <c r="AY343" s="235" t="s">
        <v>128</v>
      </c>
    </row>
    <row r="344" s="15" customFormat="1">
      <c r="A344" s="15"/>
      <c r="B344" s="248"/>
      <c r="C344" s="249"/>
      <c r="D344" s="226" t="s">
        <v>138</v>
      </c>
      <c r="E344" s="250" t="s">
        <v>21</v>
      </c>
      <c r="F344" s="251" t="s">
        <v>919</v>
      </c>
      <c r="G344" s="249"/>
      <c r="H344" s="252">
        <v>57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8" t="s">
        <v>138</v>
      </c>
      <c r="AU344" s="258" t="s">
        <v>82</v>
      </c>
      <c r="AV344" s="15" t="s">
        <v>147</v>
      </c>
      <c r="AW344" s="15" t="s">
        <v>34</v>
      </c>
      <c r="AX344" s="15" t="s">
        <v>73</v>
      </c>
      <c r="AY344" s="258" t="s">
        <v>128</v>
      </c>
    </row>
    <row r="345" s="14" customFormat="1">
      <c r="A345" s="14"/>
      <c r="B345" s="236"/>
      <c r="C345" s="237"/>
      <c r="D345" s="226" t="s">
        <v>138</v>
      </c>
      <c r="E345" s="238" t="s">
        <v>21</v>
      </c>
      <c r="F345" s="239" t="s">
        <v>146</v>
      </c>
      <c r="G345" s="237"/>
      <c r="H345" s="240">
        <v>57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6" t="s">
        <v>138</v>
      </c>
      <c r="AU345" s="246" t="s">
        <v>82</v>
      </c>
      <c r="AV345" s="14" t="s">
        <v>85</v>
      </c>
      <c r="AW345" s="14" t="s">
        <v>34</v>
      </c>
      <c r="AX345" s="14" t="s">
        <v>78</v>
      </c>
      <c r="AY345" s="246" t="s">
        <v>128</v>
      </c>
    </row>
    <row r="346" s="2" customFormat="1" ht="14.4" customHeight="1">
      <c r="A346" s="40"/>
      <c r="B346" s="41"/>
      <c r="C346" s="259" t="s">
        <v>449</v>
      </c>
      <c r="D346" s="259" t="s">
        <v>266</v>
      </c>
      <c r="E346" s="260" t="s">
        <v>995</v>
      </c>
      <c r="F346" s="261" t="s">
        <v>996</v>
      </c>
      <c r="G346" s="262" t="s">
        <v>133</v>
      </c>
      <c r="H346" s="263">
        <v>57.600000000000001</v>
      </c>
      <c r="I346" s="264"/>
      <c r="J346" s="265">
        <f>ROUND(I346*H346,2)</f>
        <v>0</v>
      </c>
      <c r="K346" s="261" t="s">
        <v>21</v>
      </c>
      <c r="L346" s="266"/>
      <c r="M346" s="267" t="s">
        <v>21</v>
      </c>
      <c r="N346" s="268" t="s">
        <v>44</v>
      </c>
      <c r="O346" s="86"/>
      <c r="P346" s="215">
        <f>O346*H346</f>
        <v>0</v>
      </c>
      <c r="Q346" s="215">
        <v>0.41699999999999998</v>
      </c>
      <c r="R346" s="215">
        <f>Q346*H346</f>
        <v>24.019199999999998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175</v>
      </c>
      <c r="AT346" s="217" t="s">
        <v>266</v>
      </c>
      <c r="AU346" s="217" t="s">
        <v>82</v>
      </c>
      <c r="AY346" s="19" t="s">
        <v>128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78</v>
      </c>
      <c r="BK346" s="218">
        <f>ROUND(I346*H346,2)</f>
        <v>0</v>
      </c>
      <c r="BL346" s="19" t="s">
        <v>85</v>
      </c>
      <c r="BM346" s="217" t="s">
        <v>997</v>
      </c>
    </row>
    <row r="347" s="13" customFormat="1">
      <c r="A347" s="13"/>
      <c r="B347" s="224"/>
      <c r="C347" s="225"/>
      <c r="D347" s="226" t="s">
        <v>138</v>
      </c>
      <c r="E347" s="227" t="s">
        <v>21</v>
      </c>
      <c r="F347" s="228" t="s">
        <v>998</v>
      </c>
      <c r="G347" s="225"/>
      <c r="H347" s="229">
        <v>57.57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138</v>
      </c>
      <c r="AU347" s="235" t="s">
        <v>82</v>
      </c>
      <c r="AV347" s="13" t="s">
        <v>82</v>
      </c>
      <c r="AW347" s="13" t="s">
        <v>34</v>
      </c>
      <c r="AX347" s="13" t="s">
        <v>73</v>
      </c>
      <c r="AY347" s="235" t="s">
        <v>128</v>
      </c>
    </row>
    <row r="348" s="15" customFormat="1">
      <c r="A348" s="15"/>
      <c r="B348" s="248"/>
      <c r="C348" s="249"/>
      <c r="D348" s="226" t="s">
        <v>138</v>
      </c>
      <c r="E348" s="250" t="s">
        <v>21</v>
      </c>
      <c r="F348" s="251" t="s">
        <v>919</v>
      </c>
      <c r="G348" s="249"/>
      <c r="H348" s="252">
        <v>57.57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8" t="s">
        <v>138</v>
      </c>
      <c r="AU348" s="258" t="s">
        <v>82</v>
      </c>
      <c r="AV348" s="15" t="s">
        <v>147</v>
      </c>
      <c r="AW348" s="15" t="s">
        <v>34</v>
      </c>
      <c r="AX348" s="15" t="s">
        <v>73</v>
      </c>
      <c r="AY348" s="258" t="s">
        <v>128</v>
      </c>
    </row>
    <row r="349" s="14" customFormat="1">
      <c r="A349" s="14"/>
      <c r="B349" s="236"/>
      <c r="C349" s="237"/>
      <c r="D349" s="226" t="s">
        <v>138</v>
      </c>
      <c r="E349" s="238" t="s">
        <v>21</v>
      </c>
      <c r="F349" s="239" t="s">
        <v>146</v>
      </c>
      <c r="G349" s="237"/>
      <c r="H349" s="240">
        <v>57.57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138</v>
      </c>
      <c r="AU349" s="246" t="s">
        <v>82</v>
      </c>
      <c r="AV349" s="14" t="s">
        <v>85</v>
      </c>
      <c r="AW349" s="14" t="s">
        <v>34</v>
      </c>
      <c r="AX349" s="14" t="s">
        <v>73</v>
      </c>
      <c r="AY349" s="246" t="s">
        <v>128</v>
      </c>
    </row>
    <row r="350" s="13" customFormat="1">
      <c r="A350" s="13"/>
      <c r="B350" s="224"/>
      <c r="C350" s="225"/>
      <c r="D350" s="226" t="s">
        <v>138</v>
      </c>
      <c r="E350" s="227" t="s">
        <v>21</v>
      </c>
      <c r="F350" s="228" t="s">
        <v>999</v>
      </c>
      <c r="G350" s="225"/>
      <c r="H350" s="229">
        <v>57.600000000000001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138</v>
      </c>
      <c r="AU350" s="235" t="s">
        <v>82</v>
      </c>
      <c r="AV350" s="13" t="s">
        <v>82</v>
      </c>
      <c r="AW350" s="13" t="s">
        <v>34</v>
      </c>
      <c r="AX350" s="13" t="s">
        <v>78</v>
      </c>
      <c r="AY350" s="235" t="s">
        <v>128</v>
      </c>
    </row>
    <row r="351" s="12" customFormat="1" ht="22.8" customHeight="1">
      <c r="A351" s="12"/>
      <c r="B351" s="190"/>
      <c r="C351" s="191"/>
      <c r="D351" s="192" t="s">
        <v>72</v>
      </c>
      <c r="E351" s="204" t="s">
        <v>175</v>
      </c>
      <c r="F351" s="204" t="s">
        <v>465</v>
      </c>
      <c r="G351" s="191"/>
      <c r="H351" s="191"/>
      <c r="I351" s="194"/>
      <c r="J351" s="205">
        <f>BK351</f>
        <v>0</v>
      </c>
      <c r="K351" s="191"/>
      <c r="L351" s="196"/>
      <c r="M351" s="197"/>
      <c r="N351" s="198"/>
      <c r="O351" s="198"/>
      <c r="P351" s="199">
        <f>SUM(P352:P405)</f>
        <v>0</v>
      </c>
      <c r="Q351" s="198"/>
      <c r="R351" s="199">
        <f>SUM(R352:R405)</f>
        <v>8.4218899999999994</v>
      </c>
      <c r="S351" s="198"/>
      <c r="T351" s="200">
        <f>SUM(T352:T405)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1" t="s">
        <v>78</v>
      </c>
      <c r="AT351" s="202" t="s">
        <v>72</v>
      </c>
      <c r="AU351" s="202" t="s">
        <v>78</v>
      </c>
      <c r="AY351" s="201" t="s">
        <v>128</v>
      </c>
      <c r="BK351" s="203">
        <f>SUM(BK352:BK405)</f>
        <v>0</v>
      </c>
    </row>
    <row r="352" s="2" customFormat="1" ht="22.2" customHeight="1">
      <c r="A352" s="40"/>
      <c r="B352" s="41"/>
      <c r="C352" s="206" t="s">
        <v>455</v>
      </c>
      <c r="D352" s="206" t="s">
        <v>130</v>
      </c>
      <c r="E352" s="207" t="s">
        <v>1000</v>
      </c>
      <c r="F352" s="208" t="s">
        <v>1001</v>
      </c>
      <c r="G352" s="209" t="s">
        <v>294</v>
      </c>
      <c r="H352" s="210">
        <v>4</v>
      </c>
      <c r="I352" s="211"/>
      <c r="J352" s="212">
        <f>ROUND(I352*H352,2)</f>
        <v>0</v>
      </c>
      <c r="K352" s="208" t="s">
        <v>21</v>
      </c>
      <c r="L352" s="46"/>
      <c r="M352" s="213" t="s">
        <v>21</v>
      </c>
      <c r="N352" s="214" t="s">
        <v>44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85</v>
      </c>
      <c r="AT352" s="217" t="s">
        <v>130</v>
      </c>
      <c r="AU352" s="217" t="s">
        <v>82</v>
      </c>
      <c r="AY352" s="19" t="s">
        <v>128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78</v>
      </c>
      <c r="BK352" s="218">
        <f>ROUND(I352*H352,2)</f>
        <v>0</v>
      </c>
      <c r="BL352" s="19" t="s">
        <v>85</v>
      </c>
      <c r="BM352" s="217" t="s">
        <v>1002</v>
      </c>
    </row>
    <row r="353" s="13" customFormat="1">
      <c r="A353" s="13"/>
      <c r="B353" s="224"/>
      <c r="C353" s="225"/>
      <c r="D353" s="226" t="s">
        <v>138</v>
      </c>
      <c r="E353" s="227" t="s">
        <v>21</v>
      </c>
      <c r="F353" s="228" t="s">
        <v>85</v>
      </c>
      <c r="G353" s="225"/>
      <c r="H353" s="229">
        <v>4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138</v>
      </c>
      <c r="AU353" s="235" t="s">
        <v>82</v>
      </c>
      <c r="AV353" s="13" t="s">
        <v>82</v>
      </c>
      <c r="AW353" s="13" t="s">
        <v>34</v>
      </c>
      <c r="AX353" s="13" t="s">
        <v>73</v>
      </c>
      <c r="AY353" s="235" t="s">
        <v>128</v>
      </c>
    </row>
    <row r="354" s="14" customFormat="1">
      <c r="A354" s="14"/>
      <c r="B354" s="236"/>
      <c r="C354" s="237"/>
      <c r="D354" s="226" t="s">
        <v>138</v>
      </c>
      <c r="E354" s="238" t="s">
        <v>21</v>
      </c>
      <c r="F354" s="239" t="s">
        <v>146</v>
      </c>
      <c r="G354" s="237"/>
      <c r="H354" s="240">
        <v>4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138</v>
      </c>
      <c r="AU354" s="246" t="s">
        <v>82</v>
      </c>
      <c r="AV354" s="14" t="s">
        <v>85</v>
      </c>
      <c r="AW354" s="14" t="s">
        <v>34</v>
      </c>
      <c r="AX354" s="14" t="s">
        <v>78</v>
      </c>
      <c r="AY354" s="246" t="s">
        <v>128</v>
      </c>
    </row>
    <row r="355" s="2" customFormat="1" ht="22.2" customHeight="1">
      <c r="A355" s="40"/>
      <c r="B355" s="41"/>
      <c r="C355" s="206" t="s">
        <v>460</v>
      </c>
      <c r="D355" s="206" t="s">
        <v>130</v>
      </c>
      <c r="E355" s="207" t="s">
        <v>467</v>
      </c>
      <c r="F355" s="208" t="s">
        <v>468</v>
      </c>
      <c r="G355" s="209" t="s">
        <v>294</v>
      </c>
      <c r="H355" s="210">
        <v>30</v>
      </c>
      <c r="I355" s="211"/>
      <c r="J355" s="212">
        <f>ROUND(I355*H355,2)</f>
        <v>0</v>
      </c>
      <c r="K355" s="208" t="s">
        <v>21</v>
      </c>
      <c r="L355" s="46"/>
      <c r="M355" s="213" t="s">
        <v>21</v>
      </c>
      <c r="N355" s="214" t="s">
        <v>44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85</v>
      </c>
      <c r="AT355" s="217" t="s">
        <v>130</v>
      </c>
      <c r="AU355" s="217" t="s">
        <v>82</v>
      </c>
      <c r="AY355" s="19" t="s">
        <v>128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78</v>
      </c>
      <c r="BK355" s="218">
        <f>ROUND(I355*H355,2)</f>
        <v>0</v>
      </c>
      <c r="BL355" s="19" t="s">
        <v>85</v>
      </c>
      <c r="BM355" s="217" t="s">
        <v>1003</v>
      </c>
    </row>
    <row r="356" s="2" customFormat="1">
      <c r="A356" s="40"/>
      <c r="B356" s="41"/>
      <c r="C356" s="42"/>
      <c r="D356" s="226" t="s">
        <v>198</v>
      </c>
      <c r="E356" s="42"/>
      <c r="F356" s="247" t="s">
        <v>470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198</v>
      </c>
      <c r="AU356" s="19" t="s">
        <v>82</v>
      </c>
    </row>
    <row r="357" s="13" customFormat="1">
      <c r="A357" s="13"/>
      <c r="B357" s="224"/>
      <c r="C357" s="225"/>
      <c r="D357" s="226" t="s">
        <v>138</v>
      </c>
      <c r="E357" s="227" t="s">
        <v>21</v>
      </c>
      <c r="F357" s="228" t="s">
        <v>1004</v>
      </c>
      <c r="G357" s="225"/>
      <c r="H357" s="229">
        <v>30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138</v>
      </c>
      <c r="AU357" s="235" t="s">
        <v>82</v>
      </c>
      <c r="AV357" s="13" t="s">
        <v>82</v>
      </c>
      <c r="AW357" s="13" t="s">
        <v>34</v>
      </c>
      <c r="AX357" s="13" t="s">
        <v>73</v>
      </c>
      <c r="AY357" s="235" t="s">
        <v>128</v>
      </c>
    </row>
    <row r="358" s="14" customFormat="1">
      <c r="A358" s="14"/>
      <c r="B358" s="236"/>
      <c r="C358" s="237"/>
      <c r="D358" s="226" t="s">
        <v>138</v>
      </c>
      <c r="E358" s="238" t="s">
        <v>21</v>
      </c>
      <c r="F358" s="239" t="s">
        <v>146</v>
      </c>
      <c r="G358" s="237"/>
      <c r="H358" s="240">
        <v>30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138</v>
      </c>
      <c r="AU358" s="246" t="s">
        <v>82</v>
      </c>
      <c r="AV358" s="14" t="s">
        <v>85</v>
      </c>
      <c r="AW358" s="14" t="s">
        <v>34</v>
      </c>
      <c r="AX358" s="14" t="s">
        <v>78</v>
      </c>
      <c r="AY358" s="246" t="s">
        <v>128</v>
      </c>
    </row>
    <row r="359" s="2" customFormat="1" ht="19.8" customHeight="1">
      <c r="A359" s="40"/>
      <c r="B359" s="41"/>
      <c r="C359" s="206" t="s">
        <v>466</v>
      </c>
      <c r="D359" s="206" t="s">
        <v>130</v>
      </c>
      <c r="E359" s="207" t="s">
        <v>473</v>
      </c>
      <c r="F359" s="208" t="s">
        <v>474</v>
      </c>
      <c r="G359" s="209" t="s">
        <v>316</v>
      </c>
      <c r="H359" s="210">
        <v>2</v>
      </c>
      <c r="I359" s="211"/>
      <c r="J359" s="212">
        <f>ROUND(I359*H359,2)</f>
        <v>0</v>
      </c>
      <c r="K359" s="208" t="s">
        <v>21</v>
      </c>
      <c r="L359" s="46"/>
      <c r="M359" s="213" t="s">
        <v>21</v>
      </c>
      <c r="N359" s="214" t="s">
        <v>44</v>
      </c>
      <c r="O359" s="86"/>
      <c r="P359" s="215">
        <f>O359*H359</f>
        <v>0</v>
      </c>
      <c r="Q359" s="215">
        <v>0.00059999999999999995</v>
      </c>
      <c r="R359" s="215">
        <f>Q359*H359</f>
        <v>0.0011999999999999999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85</v>
      </c>
      <c r="AT359" s="217" t="s">
        <v>130</v>
      </c>
      <c r="AU359" s="217" t="s">
        <v>82</v>
      </c>
      <c r="AY359" s="19" t="s">
        <v>128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78</v>
      </c>
      <c r="BK359" s="218">
        <f>ROUND(I359*H359,2)</f>
        <v>0</v>
      </c>
      <c r="BL359" s="19" t="s">
        <v>85</v>
      </c>
      <c r="BM359" s="217" t="s">
        <v>1005</v>
      </c>
    </row>
    <row r="360" s="13" customFormat="1">
      <c r="A360" s="13"/>
      <c r="B360" s="224"/>
      <c r="C360" s="225"/>
      <c r="D360" s="226" t="s">
        <v>138</v>
      </c>
      <c r="E360" s="227" t="s">
        <v>21</v>
      </c>
      <c r="F360" s="228" t="s">
        <v>82</v>
      </c>
      <c r="G360" s="225"/>
      <c r="H360" s="229">
        <v>2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138</v>
      </c>
      <c r="AU360" s="235" t="s">
        <v>82</v>
      </c>
      <c r="AV360" s="13" t="s">
        <v>82</v>
      </c>
      <c r="AW360" s="13" t="s">
        <v>34</v>
      </c>
      <c r="AX360" s="13" t="s">
        <v>78</v>
      </c>
      <c r="AY360" s="235" t="s">
        <v>128</v>
      </c>
    </row>
    <row r="361" s="2" customFormat="1" ht="14.4" customHeight="1">
      <c r="A361" s="40"/>
      <c r="B361" s="41"/>
      <c r="C361" s="206" t="s">
        <v>472</v>
      </c>
      <c r="D361" s="206" t="s">
        <v>130</v>
      </c>
      <c r="E361" s="207" t="s">
        <v>482</v>
      </c>
      <c r="F361" s="208" t="s">
        <v>1006</v>
      </c>
      <c r="G361" s="209" t="s">
        <v>294</v>
      </c>
      <c r="H361" s="210">
        <v>34</v>
      </c>
      <c r="I361" s="211"/>
      <c r="J361" s="212">
        <f>ROUND(I361*H361,2)</f>
        <v>0</v>
      </c>
      <c r="K361" s="208" t="s">
        <v>21</v>
      </c>
      <c r="L361" s="46"/>
      <c r="M361" s="213" t="s">
        <v>21</v>
      </c>
      <c r="N361" s="214" t="s">
        <v>44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85</v>
      </c>
      <c r="AT361" s="217" t="s">
        <v>130</v>
      </c>
      <c r="AU361" s="217" t="s">
        <v>82</v>
      </c>
      <c r="AY361" s="19" t="s">
        <v>128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78</v>
      </c>
      <c r="BK361" s="218">
        <f>ROUND(I361*H361,2)</f>
        <v>0</v>
      </c>
      <c r="BL361" s="19" t="s">
        <v>85</v>
      </c>
      <c r="BM361" s="217" t="s">
        <v>1007</v>
      </c>
    </row>
    <row r="362" s="13" customFormat="1">
      <c r="A362" s="13"/>
      <c r="B362" s="224"/>
      <c r="C362" s="225"/>
      <c r="D362" s="226" t="s">
        <v>138</v>
      </c>
      <c r="E362" s="227" t="s">
        <v>21</v>
      </c>
      <c r="F362" s="228" t="s">
        <v>1008</v>
      </c>
      <c r="G362" s="225"/>
      <c r="H362" s="229">
        <v>34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138</v>
      </c>
      <c r="AU362" s="235" t="s">
        <v>82</v>
      </c>
      <c r="AV362" s="13" t="s">
        <v>82</v>
      </c>
      <c r="AW362" s="13" t="s">
        <v>34</v>
      </c>
      <c r="AX362" s="13" t="s">
        <v>73</v>
      </c>
      <c r="AY362" s="235" t="s">
        <v>128</v>
      </c>
    </row>
    <row r="363" s="14" customFormat="1">
      <c r="A363" s="14"/>
      <c r="B363" s="236"/>
      <c r="C363" s="237"/>
      <c r="D363" s="226" t="s">
        <v>138</v>
      </c>
      <c r="E363" s="238" t="s">
        <v>21</v>
      </c>
      <c r="F363" s="239" t="s">
        <v>146</v>
      </c>
      <c r="G363" s="237"/>
      <c r="H363" s="240">
        <v>34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138</v>
      </c>
      <c r="AU363" s="246" t="s">
        <v>82</v>
      </c>
      <c r="AV363" s="14" t="s">
        <v>85</v>
      </c>
      <c r="AW363" s="14" t="s">
        <v>34</v>
      </c>
      <c r="AX363" s="14" t="s">
        <v>78</v>
      </c>
      <c r="AY363" s="246" t="s">
        <v>128</v>
      </c>
    </row>
    <row r="364" s="2" customFormat="1" ht="14.4" customHeight="1">
      <c r="A364" s="40"/>
      <c r="B364" s="41"/>
      <c r="C364" s="206" t="s">
        <v>476</v>
      </c>
      <c r="D364" s="206" t="s">
        <v>130</v>
      </c>
      <c r="E364" s="207" t="s">
        <v>1009</v>
      </c>
      <c r="F364" s="208" t="s">
        <v>1010</v>
      </c>
      <c r="G364" s="209" t="s">
        <v>294</v>
      </c>
      <c r="H364" s="210">
        <v>3</v>
      </c>
      <c r="I364" s="211"/>
      <c r="J364" s="212">
        <f>ROUND(I364*H364,2)</f>
        <v>0</v>
      </c>
      <c r="K364" s="208" t="s">
        <v>21</v>
      </c>
      <c r="L364" s="46"/>
      <c r="M364" s="213" t="s">
        <v>21</v>
      </c>
      <c r="N364" s="214" t="s">
        <v>44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85</v>
      </c>
      <c r="AT364" s="217" t="s">
        <v>130</v>
      </c>
      <c r="AU364" s="217" t="s">
        <v>82</v>
      </c>
      <c r="AY364" s="19" t="s">
        <v>128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78</v>
      </c>
      <c r="BK364" s="218">
        <f>ROUND(I364*H364,2)</f>
        <v>0</v>
      </c>
      <c r="BL364" s="19" t="s">
        <v>85</v>
      </c>
      <c r="BM364" s="217" t="s">
        <v>1011</v>
      </c>
    </row>
    <row r="365" s="13" customFormat="1">
      <c r="A365" s="13"/>
      <c r="B365" s="224"/>
      <c r="C365" s="225"/>
      <c r="D365" s="226" t="s">
        <v>138</v>
      </c>
      <c r="E365" s="227" t="s">
        <v>21</v>
      </c>
      <c r="F365" s="228" t="s">
        <v>1012</v>
      </c>
      <c r="G365" s="225"/>
      <c r="H365" s="229">
        <v>3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138</v>
      </c>
      <c r="AU365" s="235" t="s">
        <v>82</v>
      </c>
      <c r="AV365" s="13" t="s">
        <v>82</v>
      </c>
      <c r="AW365" s="13" t="s">
        <v>34</v>
      </c>
      <c r="AX365" s="13" t="s">
        <v>73</v>
      </c>
      <c r="AY365" s="235" t="s">
        <v>128</v>
      </c>
    </row>
    <row r="366" s="14" customFormat="1">
      <c r="A366" s="14"/>
      <c r="B366" s="236"/>
      <c r="C366" s="237"/>
      <c r="D366" s="226" t="s">
        <v>138</v>
      </c>
      <c r="E366" s="238" t="s">
        <v>21</v>
      </c>
      <c r="F366" s="239" t="s">
        <v>146</v>
      </c>
      <c r="G366" s="237"/>
      <c r="H366" s="240">
        <v>3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138</v>
      </c>
      <c r="AU366" s="246" t="s">
        <v>82</v>
      </c>
      <c r="AV366" s="14" t="s">
        <v>85</v>
      </c>
      <c r="AW366" s="14" t="s">
        <v>34</v>
      </c>
      <c r="AX366" s="14" t="s">
        <v>78</v>
      </c>
      <c r="AY366" s="246" t="s">
        <v>128</v>
      </c>
    </row>
    <row r="367" s="2" customFormat="1" ht="14.4" customHeight="1">
      <c r="A367" s="40"/>
      <c r="B367" s="41"/>
      <c r="C367" s="206" t="s">
        <v>481</v>
      </c>
      <c r="D367" s="206" t="s">
        <v>130</v>
      </c>
      <c r="E367" s="207" t="s">
        <v>522</v>
      </c>
      <c r="F367" s="208" t="s">
        <v>523</v>
      </c>
      <c r="G367" s="209" t="s">
        <v>316</v>
      </c>
      <c r="H367" s="210">
        <v>3</v>
      </c>
      <c r="I367" s="211"/>
      <c r="J367" s="212">
        <f>ROUND(I367*H367,2)</f>
        <v>0</v>
      </c>
      <c r="K367" s="208" t="s">
        <v>134</v>
      </c>
      <c r="L367" s="46"/>
      <c r="M367" s="213" t="s">
        <v>21</v>
      </c>
      <c r="N367" s="214" t="s">
        <v>44</v>
      </c>
      <c r="O367" s="86"/>
      <c r="P367" s="215">
        <f>O367*H367</f>
        <v>0</v>
      </c>
      <c r="Q367" s="215">
        <v>0.12422</v>
      </c>
      <c r="R367" s="215">
        <f>Q367*H367</f>
        <v>0.37265999999999999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85</v>
      </c>
      <c r="AT367" s="217" t="s">
        <v>130</v>
      </c>
      <c r="AU367" s="217" t="s">
        <v>82</v>
      </c>
      <c r="AY367" s="19" t="s">
        <v>128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78</v>
      </c>
      <c r="BK367" s="218">
        <f>ROUND(I367*H367,2)</f>
        <v>0</v>
      </c>
      <c r="BL367" s="19" t="s">
        <v>85</v>
      </c>
      <c r="BM367" s="217" t="s">
        <v>1013</v>
      </c>
    </row>
    <row r="368" s="2" customFormat="1">
      <c r="A368" s="40"/>
      <c r="B368" s="41"/>
      <c r="C368" s="42"/>
      <c r="D368" s="219" t="s">
        <v>136</v>
      </c>
      <c r="E368" s="42"/>
      <c r="F368" s="220" t="s">
        <v>525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136</v>
      </c>
      <c r="AU368" s="19" t="s">
        <v>82</v>
      </c>
    </row>
    <row r="369" s="13" customFormat="1">
      <c r="A369" s="13"/>
      <c r="B369" s="224"/>
      <c r="C369" s="225"/>
      <c r="D369" s="226" t="s">
        <v>138</v>
      </c>
      <c r="E369" s="227" t="s">
        <v>21</v>
      </c>
      <c r="F369" s="228" t="s">
        <v>147</v>
      </c>
      <c r="G369" s="225"/>
      <c r="H369" s="229">
        <v>3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138</v>
      </c>
      <c r="AU369" s="235" t="s">
        <v>82</v>
      </c>
      <c r="AV369" s="13" t="s">
        <v>82</v>
      </c>
      <c r="AW369" s="13" t="s">
        <v>34</v>
      </c>
      <c r="AX369" s="13" t="s">
        <v>78</v>
      </c>
      <c r="AY369" s="235" t="s">
        <v>128</v>
      </c>
    </row>
    <row r="370" s="2" customFormat="1" ht="14.4" customHeight="1">
      <c r="A370" s="40"/>
      <c r="B370" s="41"/>
      <c r="C370" s="259" t="s">
        <v>486</v>
      </c>
      <c r="D370" s="259" t="s">
        <v>266</v>
      </c>
      <c r="E370" s="260" t="s">
        <v>527</v>
      </c>
      <c r="F370" s="261" t="s">
        <v>528</v>
      </c>
      <c r="G370" s="262" t="s">
        <v>316</v>
      </c>
      <c r="H370" s="263">
        <v>3.0299999999999998</v>
      </c>
      <c r="I370" s="264"/>
      <c r="J370" s="265">
        <f>ROUND(I370*H370,2)</f>
        <v>0</v>
      </c>
      <c r="K370" s="261" t="s">
        <v>134</v>
      </c>
      <c r="L370" s="266"/>
      <c r="M370" s="267" t="s">
        <v>21</v>
      </c>
      <c r="N370" s="268" t="s">
        <v>44</v>
      </c>
      <c r="O370" s="86"/>
      <c r="P370" s="215">
        <f>O370*H370</f>
        <v>0</v>
      </c>
      <c r="Q370" s="215">
        <v>0.067000000000000004</v>
      </c>
      <c r="R370" s="215">
        <f>Q370*H370</f>
        <v>0.20301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175</v>
      </c>
      <c r="AT370" s="217" t="s">
        <v>266</v>
      </c>
      <c r="AU370" s="217" t="s">
        <v>82</v>
      </c>
      <c r="AY370" s="19" t="s">
        <v>128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78</v>
      </c>
      <c r="BK370" s="218">
        <f>ROUND(I370*H370,2)</f>
        <v>0</v>
      </c>
      <c r="BL370" s="19" t="s">
        <v>85</v>
      </c>
      <c r="BM370" s="217" t="s">
        <v>1014</v>
      </c>
    </row>
    <row r="371" s="13" customFormat="1">
      <c r="A371" s="13"/>
      <c r="B371" s="224"/>
      <c r="C371" s="225"/>
      <c r="D371" s="226" t="s">
        <v>138</v>
      </c>
      <c r="E371" s="227" t="s">
        <v>21</v>
      </c>
      <c r="F371" s="228" t="s">
        <v>1015</v>
      </c>
      <c r="G371" s="225"/>
      <c r="H371" s="229">
        <v>3.0299999999999998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138</v>
      </c>
      <c r="AU371" s="235" t="s">
        <v>82</v>
      </c>
      <c r="AV371" s="13" t="s">
        <v>82</v>
      </c>
      <c r="AW371" s="13" t="s">
        <v>34</v>
      </c>
      <c r="AX371" s="13" t="s">
        <v>78</v>
      </c>
      <c r="AY371" s="235" t="s">
        <v>128</v>
      </c>
    </row>
    <row r="372" s="2" customFormat="1" ht="14.4" customHeight="1">
      <c r="A372" s="40"/>
      <c r="B372" s="41"/>
      <c r="C372" s="206" t="s">
        <v>490</v>
      </c>
      <c r="D372" s="206" t="s">
        <v>130</v>
      </c>
      <c r="E372" s="207" t="s">
        <v>531</v>
      </c>
      <c r="F372" s="208" t="s">
        <v>532</v>
      </c>
      <c r="G372" s="209" t="s">
        <v>316</v>
      </c>
      <c r="H372" s="210">
        <v>4</v>
      </c>
      <c r="I372" s="211"/>
      <c r="J372" s="212">
        <f>ROUND(I372*H372,2)</f>
        <v>0</v>
      </c>
      <c r="K372" s="208" t="s">
        <v>134</v>
      </c>
      <c r="L372" s="46"/>
      <c r="M372" s="213" t="s">
        <v>21</v>
      </c>
      <c r="N372" s="214" t="s">
        <v>44</v>
      </c>
      <c r="O372" s="86"/>
      <c r="P372" s="215">
        <f>O372*H372</f>
        <v>0</v>
      </c>
      <c r="Q372" s="215">
        <v>0.02972</v>
      </c>
      <c r="R372" s="215">
        <f>Q372*H372</f>
        <v>0.11888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85</v>
      </c>
      <c r="AT372" s="217" t="s">
        <v>130</v>
      </c>
      <c r="AU372" s="217" t="s">
        <v>82</v>
      </c>
      <c r="AY372" s="19" t="s">
        <v>128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78</v>
      </c>
      <c r="BK372" s="218">
        <f>ROUND(I372*H372,2)</f>
        <v>0</v>
      </c>
      <c r="BL372" s="19" t="s">
        <v>85</v>
      </c>
      <c r="BM372" s="217" t="s">
        <v>1016</v>
      </c>
    </row>
    <row r="373" s="2" customFormat="1">
      <c r="A373" s="40"/>
      <c r="B373" s="41"/>
      <c r="C373" s="42"/>
      <c r="D373" s="219" t="s">
        <v>136</v>
      </c>
      <c r="E373" s="42"/>
      <c r="F373" s="220" t="s">
        <v>534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136</v>
      </c>
      <c r="AU373" s="19" t="s">
        <v>82</v>
      </c>
    </row>
    <row r="374" s="13" customFormat="1">
      <c r="A374" s="13"/>
      <c r="B374" s="224"/>
      <c r="C374" s="225"/>
      <c r="D374" s="226" t="s">
        <v>138</v>
      </c>
      <c r="E374" s="227" t="s">
        <v>21</v>
      </c>
      <c r="F374" s="228" t="s">
        <v>85</v>
      </c>
      <c r="G374" s="225"/>
      <c r="H374" s="229">
        <v>4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138</v>
      </c>
      <c r="AU374" s="235" t="s">
        <v>82</v>
      </c>
      <c r="AV374" s="13" t="s">
        <v>82</v>
      </c>
      <c r="AW374" s="13" t="s">
        <v>34</v>
      </c>
      <c r="AX374" s="13" t="s">
        <v>78</v>
      </c>
      <c r="AY374" s="235" t="s">
        <v>128</v>
      </c>
    </row>
    <row r="375" s="2" customFormat="1" ht="14.4" customHeight="1">
      <c r="A375" s="40"/>
      <c r="B375" s="41"/>
      <c r="C375" s="259" t="s">
        <v>495</v>
      </c>
      <c r="D375" s="259" t="s">
        <v>266</v>
      </c>
      <c r="E375" s="260" t="s">
        <v>536</v>
      </c>
      <c r="F375" s="261" t="s">
        <v>537</v>
      </c>
      <c r="G375" s="262" t="s">
        <v>316</v>
      </c>
      <c r="H375" s="263">
        <v>4.04</v>
      </c>
      <c r="I375" s="264"/>
      <c r="J375" s="265">
        <f>ROUND(I375*H375,2)</f>
        <v>0</v>
      </c>
      <c r="K375" s="261" t="s">
        <v>134</v>
      </c>
      <c r="L375" s="266"/>
      <c r="M375" s="267" t="s">
        <v>21</v>
      </c>
      <c r="N375" s="268" t="s">
        <v>44</v>
      </c>
      <c r="O375" s="86"/>
      <c r="P375" s="215">
        <f>O375*H375</f>
        <v>0</v>
      </c>
      <c r="Q375" s="215">
        <v>0.058000000000000003</v>
      </c>
      <c r="R375" s="215">
        <f>Q375*H375</f>
        <v>0.23432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175</v>
      </c>
      <c r="AT375" s="217" t="s">
        <v>266</v>
      </c>
      <c r="AU375" s="217" t="s">
        <v>82</v>
      </c>
      <c r="AY375" s="19" t="s">
        <v>128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78</v>
      </c>
      <c r="BK375" s="218">
        <f>ROUND(I375*H375,2)</f>
        <v>0</v>
      </c>
      <c r="BL375" s="19" t="s">
        <v>85</v>
      </c>
      <c r="BM375" s="217" t="s">
        <v>1017</v>
      </c>
    </row>
    <row r="376" s="13" customFormat="1">
      <c r="A376" s="13"/>
      <c r="B376" s="224"/>
      <c r="C376" s="225"/>
      <c r="D376" s="226" t="s">
        <v>138</v>
      </c>
      <c r="E376" s="227" t="s">
        <v>21</v>
      </c>
      <c r="F376" s="228" t="s">
        <v>646</v>
      </c>
      <c r="G376" s="225"/>
      <c r="H376" s="229">
        <v>4.04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138</v>
      </c>
      <c r="AU376" s="235" t="s">
        <v>82</v>
      </c>
      <c r="AV376" s="13" t="s">
        <v>82</v>
      </c>
      <c r="AW376" s="13" t="s">
        <v>34</v>
      </c>
      <c r="AX376" s="13" t="s">
        <v>78</v>
      </c>
      <c r="AY376" s="235" t="s">
        <v>128</v>
      </c>
    </row>
    <row r="377" s="2" customFormat="1" ht="14.4" customHeight="1">
      <c r="A377" s="40"/>
      <c r="B377" s="41"/>
      <c r="C377" s="206" t="s">
        <v>501</v>
      </c>
      <c r="D377" s="206" t="s">
        <v>130</v>
      </c>
      <c r="E377" s="207" t="s">
        <v>1018</v>
      </c>
      <c r="F377" s="208" t="s">
        <v>1019</v>
      </c>
      <c r="G377" s="209" t="s">
        <v>316</v>
      </c>
      <c r="H377" s="210">
        <v>1</v>
      </c>
      <c r="I377" s="211"/>
      <c r="J377" s="212">
        <f>ROUND(I377*H377,2)</f>
        <v>0</v>
      </c>
      <c r="K377" s="208" t="s">
        <v>134</v>
      </c>
      <c r="L377" s="46"/>
      <c r="M377" s="213" t="s">
        <v>21</v>
      </c>
      <c r="N377" s="214" t="s">
        <v>44</v>
      </c>
      <c r="O377" s="86"/>
      <c r="P377" s="215">
        <f>O377*H377</f>
        <v>0</v>
      </c>
      <c r="Q377" s="215">
        <v>0.02972</v>
      </c>
      <c r="R377" s="215">
        <f>Q377*H377</f>
        <v>0.02972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85</v>
      </c>
      <c r="AT377" s="217" t="s">
        <v>130</v>
      </c>
      <c r="AU377" s="217" t="s">
        <v>82</v>
      </c>
      <c r="AY377" s="19" t="s">
        <v>128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78</v>
      </c>
      <c r="BK377" s="218">
        <f>ROUND(I377*H377,2)</f>
        <v>0</v>
      </c>
      <c r="BL377" s="19" t="s">
        <v>85</v>
      </c>
      <c r="BM377" s="217" t="s">
        <v>1020</v>
      </c>
    </row>
    <row r="378" s="2" customFormat="1">
      <c r="A378" s="40"/>
      <c r="B378" s="41"/>
      <c r="C378" s="42"/>
      <c r="D378" s="219" t="s">
        <v>136</v>
      </c>
      <c r="E378" s="42"/>
      <c r="F378" s="220" t="s">
        <v>1021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136</v>
      </c>
      <c r="AU378" s="19" t="s">
        <v>82</v>
      </c>
    </row>
    <row r="379" s="13" customFormat="1">
      <c r="A379" s="13"/>
      <c r="B379" s="224"/>
      <c r="C379" s="225"/>
      <c r="D379" s="226" t="s">
        <v>138</v>
      </c>
      <c r="E379" s="227" t="s">
        <v>21</v>
      </c>
      <c r="F379" s="228" t="s">
        <v>78</v>
      </c>
      <c r="G379" s="225"/>
      <c r="H379" s="229">
        <v>1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138</v>
      </c>
      <c r="AU379" s="235" t="s">
        <v>82</v>
      </c>
      <c r="AV379" s="13" t="s">
        <v>82</v>
      </c>
      <c r="AW379" s="13" t="s">
        <v>34</v>
      </c>
      <c r="AX379" s="13" t="s">
        <v>78</v>
      </c>
      <c r="AY379" s="235" t="s">
        <v>128</v>
      </c>
    </row>
    <row r="380" s="2" customFormat="1" ht="14.4" customHeight="1">
      <c r="A380" s="40"/>
      <c r="B380" s="41"/>
      <c r="C380" s="259" t="s">
        <v>506</v>
      </c>
      <c r="D380" s="259" t="s">
        <v>266</v>
      </c>
      <c r="E380" s="260" t="s">
        <v>1022</v>
      </c>
      <c r="F380" s="261" t="s">
        <v>1023</v>
      </c>
      <c r="G380" s="262" t="s">
        <v>316</v>
      </c>
      <c r="H380" s="263">
        <v>1.01</v>
      </c>
      <c r="I380" s="264"/>
      <c r="J380" s="265">
        <f>ROUND(I380*H380,2)</f>
        <v>0</v>
      </c>
      <c r="K380" s="261" t="s">
        <v>134</v>
      </c>
      <c r="L380" s="266"/>
      <c r="M380" s="267" t="s">
        <v>21</v>
      </c>
      <c r="N380" s="268" t="s">
        <v>44</v>
      </c>
      <c r="O380" s="86"/>
      <c r="P380" s="215">
        <f>O380*H380</f>
        <v>0</v>
      </c>
      <c r="Q380" s="215">
        <v>0.040000000000000001</v>
      </c>
      <c r="R380" s="215">
        <f>Q380*H380</f>
        <v>0.040399999999999998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175</v>
      </c>
      <c r="AT380" s="217" t="s">
        <v>266</v>
      </c>
      <c r="AU380" s="217" t="s">
        <v>82</v>
      </c>
      <c r="AY380" s="19" t="s">
        <v>128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78</v>
      </c>
      <c r="BK380" s="218">
        <f>ROUND(I380*H380,2)</f>
        <v>0</v>
      </c>
      <c r="BL380" s="19" t="s">
        <v>85</v>
      </c>
      <c r="BM380" s="217" t="s">
        <v>1024</v>
      </c>
    </row>
    <row r="381" s="13" customFormat="1">
      <c r="A381" s="13"/>
      <c r="B381" s="224"/>
      <c r="C381" s="225"/>
      <c r="D381" s="226" t="s">
        <v>138</v>
      </c>
      <c r="E381" s="227" t="s">
        <v>21</v>
      </c>
      <c r="F381" s="228" t="s">
        <v>626</v>
      </c>
      <c r="G381" s="225"/>
      <c r="H381" s="229">
        <v>1.01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138</v>
      </c>
      <c r="AU381" s="235" t="s">
        <v>82</v>
      </c>
      <c r="AV381" s="13" t="s">
        <v>82</v>
      </c>
      <c r="AW381" s="13" t="s">
        <v>34</v>
      </c>
      <c r="AX381" s="13" t="s">
        <v>78</v>
      </c>
      <c r="AY381" s="235" t="s">
        <v>128</v>
      </c>
    </row>
    <row r="382" s="2" customFormat="1" ht="14.4" customHeight="1">
      <c r="A382" s="40"/>
      <c r="B382" s="41"/>
      <c r="C382" s="206" t="s">
        <v>511</v>
      </c>
      <c r="D382" s="206" t="s">
        <v>130</v>
      </c>
      <c r="E382" s="207" t="s">
        <v>512</v>
      </c>
      <c r="F382" s="208" t="s">
        <v>513</v>
      </c>
      <c r="G382" s="209" t="s">
        <v>316</v>
      </c>
      <c r="H382" s="210">
        <v>1</v>
      </c>
      <c r="I382" s="211"/>
      <c r="J382" s="212">
        <f>ROUND(I382*H382,2)</f>
        <v>0</v>
      </c>
      <c r="K382" s="208" t="s">
        <v>134</v>
      </c>
      <c r="L382" s="46"/>
      <c r="M382" s="213" t="s">
        <v>21</v>
      </c>
      <c r="N382" s="214" t="s">
        <v>44</v>
      </c>
      <c r="O382" s="86"/>
      <c r="P382" s="215">
        <f>O382*H382</f>
        <v>0</v>
      </c>
      <c r="Q382" s="215">
        <v>0.02972</v>
      </c>
      <c r="R382" s="215">
        <f>Q382*H382</f>
        <v>0.02972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85</v>
      </c>
      <c r="AT382" s="217" t="s">
        <v>130</v>
      </c>
      <c r="AU382" s="217" t="s">
        <v>82</v>
      </c>
      <c r="AY382" s="19" t="s">
        <v>128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78</v>
      </c>
      <c r="BK382" s="218">
        <f>ROUND(I382*H382,2)</f>
        <v>0</v>
      </c>
      <c r="BL382" s="19" t="s">
        <v>85</v>
      </c>
      <c r="BM382" s="217" t="s">
        <v>1025</v>
      </c>
    </row>
    <row r="383" s="2" customFormat="1">
      <c r="A383" s="40"/>
      <c r="B383" s="41"/>
      <c r="C383" s="42"/>
      <c r="D383" s="219" t="s">
        <v>136</v>
      </c>
      <c r="E383" s="42"/>
      <c r="F383" s="220" t="s">
        <v>515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136</v>
      </c>
      <c r="AU383" s="19" t="s">
        <v>82</v>
      </c>
    </row>
    <row r="384" s="13" customFormat="1">
      <c r="A384" s="13"/>
      <c r="B384" s="224"/>
      <c r="C384" s="225"/>
      <c r="D384" s="226" t="s">
        <v>138</v>
      </c>
      <c r="E384" s="227" t="s">
        <v>21</v>
      </c>
      <c r="F384" s="228" t="s">
        <v>78</v>
      </c>
      <c r="G384" s="225"/>
      <c r="H384" s="229">
        <v>1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138</v>
      </c>
      <c r="AU384" s="235" t="s">
        <v>82</v>
      </c>
      <c r="AV384" s="13" t="s">
        <v>82</v>
      </c>
      <c r="AW384" s="13" t="s">
        <v>34</v>
      </c>
      <c r="AX384" s="13" t="s">
        <v>78</v>
      </c>
      <c r="AY384" s="235" t="s">
        <v>128</v>
      </c>
    </row>
    <row r="385" s="2" customFormat="1" ht="14.4" customHeight="1">
      <c r="A385" s="40"/>
      <c r="B385" s="41"/>
      <c r="C385" s="259" t="s">
        <v>516</v>
      </c>
      <c r="D385" s="259" t="s">
        <v>266</v>
      </c>
      <c r="E385" s="260" t="s">
        <v>1026</v>
      </c>
      <c r="F385" s="261" t="s">
        <v>518</v>
      </c>
      <c r="G385" s="262" t="s">
        <v>316</v>
      </c>
      <c r="H385" s="263">
        <v>1.01</v>
      </c>
      <c r="I385" s="264"/>
      <c r="J385" s="265">
        <f>ROUND(I385*H385,2)</f>
        <v>0</v>
      </c>
      <c r="K385" s="261" t="s">
        <v>134</v>
      </c>
      <c r="L385" s="266"/>
      <c r="M385" s="267" t="s">
        <v>21</v>
      </c>
      <c r="N385" s="268" t="s">
        <v>44</v>
      </c>
      <c r="O385" s="86"/>
      <c r="P385" s="215">
        <f>O385*H385</f>
        <v>0</v>
      </c>
      <c r="Q385" s="215">
        <v>0.080000000000000002</v>
      </c>
      <c r="R385" s="215">
        <f>Q385*H385</f>
        <v>0.080799999999999997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175</v>
      </c>
      <c r="AT385" s="217" t="s">
        <v>266</v>
      </c>
      <c r="AU385" s="217" t="s">
        <v>82</v>
      </c>
      <c r="AY385" s="19" t="s">
        <v>128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78</v>
      </c>
      <c r="BK385" s="218">
        <f>ROUND(I385*H385,2)</f>
        <v>0</v>
      </c>
      <c r="BL385" s="19" t="s">
        <v>85</v>
      </c>
      <c r="BM385" s="217" t="s">
        <v>1027</v>
      </c>
    </row>
    <row r="386" s="13" customFormat="1">
      <c r="A386" s="13"/>
      <c r="B386" s="224"/>
      <c r="C386" s="225"/>
      <c r="D386" s="226" t="s">
        <v>138</v>
      </c>
      <c r="E386" s="227" t="s">
        <v>21</v>
      </c>
      <c r="F386" s="228" t="s">
        <v>626</v>
      </c>
      <c r="G386" s="225"/>
      <c r="H386" s="229">
        <v>1.01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138</v>
      </c>
      <c r="AU386" s="235" t="s">
        <v>82</v>
      </c>
      <c r="AV386" s="13" t="s">
        <v>82</v>
      </c>
      <c r="AW386" s="13" t="s">
        <v>34</v>
      </c>
      <c r="AX386" s="13" t="s">
        <v>78</v>
      </c>
      <c r="AY386" s="235" t="s">
        <v>128</v>
      </c>
    </row>
    <row r="387" s="2" customFormat="1" ht="14.4" customHeight="1">
      <c r="A387" s="40"/>
      <c r="B387" s="41"/>
      <c r="C387" s="206" t="s">
        <v>521</v>
      </c>
      <c r="D387" s="206" t="s">
        <v>130</v>
      </c>
      <c r="E387" s="207" t="s">
        <v>540</v>
      </c>
      <c r="F387" s="208" t="s">
        <v>541</v>
      </c>
      <c r="G387" s="209" t="s">
        <v>316</v>
      </c>
      <c r="H387" s="210">
        <v>3</v>
      </c>
      <c r="I387" s="211"/>
      <c r="J387" s="212">
        <f>ROUND(I387*H387,2)</f>
        <v>0</v>
      </c>
      <c r="K387" s="208" t="s">
        <v>134</v>
      </c>
      <c r="L387" s="46"/>
      <c r="M387" s="213" t="s">
        <v>21</v>
      </c>
      <c r="N387" s="214" t="s">
        <v>44</v>
      </c>
      <c r="O387" s="86"/>
      <c r="P387" s="215">
        <f>O387*H387</f>
        <v>0</v>
      </c>
      <c r="Q387" s="215">
        <v>0.02972</v>
      </c>
      <c r="R387" s="215">
        <f>Q387*H387</f>
        <v>0.089160000000000003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85</v>
      </c>
      <c r="AT387" s="217" t="s">
        <v>130</v>
      </c>
      <c r="AU387" s="217" t="s">
        <v>82</v>
      </c>
      <c r="AY387" s="19" t="s">
        <v>128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78</v>
      </c>
      <c r="BK387" s="218">
        <f>ROUND(I387*H387,2)</f>
        <v>0</v>
      </c>
      <c r="BL387" s="19" t="s">
        <v>85</v>
      </c>
      <c r="BM387" s="217" t="s">
        <v>1028</v>
      </c>
    </row>
    <row r="388" s="2" customFormat="1">
      <c r="A388" s="40"/>
      <c r="B388" s="41"/>
      <c r="C388" s="42"/>
      <c r="D388" s="219" t="s">
        <v>136</v>
      </c>
      <c r="E388" s="42"/>
      <c r="F388" s="220" t="s">
        <v>543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136</v>
      </c>
      <c r="AU388" s="19" t="s">
        <v>82</v>
      </c>
    </row>
    <row r="389" s="13" customFormat="1">
      <c r="A389" s="13"/>
      <c r="B389" s="224"/>
      <c r="C389" s="225"/>
      <c r="D389" s="226" t="s">
        <v>138</v>
      </c>
      <c r="E389" s="227" t="s">
        <v>21</v>
      </c>
      <c r="F389" s="228" t="s">
        <v>147</v>
      </c>
      <c r="G389" s="225"/>
      <c r="H389" s="229">
        <v>3</v>
      </c>
      <c r="I389" s="230"/>
      <c r="J389" s="225"/>
      <c r="K389" s="225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138</v>
      </c>
      <c r="AU389" s="235" t="s">
        <v>82</v>
      </c>
      <c r="AV389" s="13" t="s">
        <v>82</v>
      </c>
      <c r="AW389" s="13" t="s">
        <v>34</v>
      </c>
      <c r="AX389" s="13" t="s">
        <v>78</v>
      </c>
      <c r="AY389" s="235" t="s">
        <v>128</v>
      </c>
    </row>
    <row r="390" s="2" customFormat="1" ht="14.4" customHeight="1">
      <c r="A390" s="40"/>
      <c r="B390" s="41"/>
      <c r="C390" s="259" t="s">
        <v>526</v>
      </c>
      <c r="D390" s="259" t="s">
        <v>266</v>
      </c>
      <c r="E390" s="260" t="s">
        <v>545</v>
      </c>
      <c r="F390" s="261" t="s">
        <v>546</v>
      </c>
      <c r="G390" s="262" t="s">
        <v>316</v>
      </c>
      <c r="H390" s="263">
        <v>3.0299999999999998</v>
      </c>
      <c r="I390" s="264"/>
      <c r="J390" s="265">
        <f>ROUND(I390*H390,2)</f>
        <v>0</v>
      </c>
      <c r="K390" s="261" t="s">
        <v>134</v>
      </c>
      <c r="L390" s="266"/>
      <c r="M390" s="267" t="s">
        <v>21</v>
      </c>
      <c r="N390" s="268" t="s">
        <v>44</v>
      </c>
      <c r="O390" s="86"/>
      <c r="P390" s="215">
        <f>O390*H390</f>
        <v>0</v>
      </c>
      <c r="Q390" s="215">
        <v>0.29799999999999999</v>
      </c>
      <c r="R390" s="215">
        <f>Q390*H390</f>
        <v>0.90293999999999985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175</v>
      </c>
      <c r="AT390" s="217" t="s">
        <v>266</v>
      </c>
      <c r="AU390" s="217" t="s">
        <v>82</v>
      </c>
      <c r="AY390" s="19" t="s">
        <v>128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78</v>
      </c>
      <c r="BK390" s="218">
        <f>ROUND(I390*H390,2)</f>
        <v>0</v>
      </c>
      <c r="BL390" s="19" t="s">
        <v>85</v>
      </c>
      <c r="BM390" s="217" t="s">
        <v>1029</v>
      </c>
    </row>
    <row r="391" s="13" customFormat="1">
      <c r="A391" s="13"/>
      <c r="B391" s="224"/>
      <c r="C391" s="225"/>
      <c r="D391" s="226" t="s">
        <v>138</v>
      </c>
      <c r="E391" s="227" t="s">
        <v>21</v>
      </c>
      <c r="F391" s="228" t="s">
        <v>1015</v>
      </c>
      <c r="G391" s="225"/>
      <c r="H391" s="229">
        <v>3.0299999999999998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138</v>
      </c>
      <c r="AU391" s="235" t="s">
        <v>82</v>
      </c>
      <c r="AV391" s="13" t="s">
        <v>82</v>
      </c>
      <c r="AW391" s="13" t="s">
        <v>34</v>
      </c>
      <c r="AX391" s="13" t="s">
        <v>78</v>
      </c>
      <c r="AY391" s="235" t="s">
        <v>128</v>
      </c>
    </row>
    <row r="392" s="2" customFormat="1" ht="14.4" customHeight="1">
      <c r="A392" s="40"/>
      <c r="B392" s="41"/>
      <c r="C392" s="206" t="s">
        <v>530</v>
      </c>
      <c r="D392" s="206" t="s">
        <v>130</v>
      </c>
      <c r="E392" s="207" t="s">
        <v>558</v>
      </c>
      <c r="F392" s="208" t="s">
        <v>559</v>
      </c>
      <c r="G392" s="209" t="s">
        <v>316</v>
      </c>
      <c r="H392" s="210">
        <v>4</v>
      </c>
      <c r="I392" s="211"/>
      <c r="J392" s="212">
        <f>ROUND(I392*H392,2)</f>
        <v>0</v>
      </c>
      <c r="K392" s="208" t="s">
        <v>134</v>
      </c>
      <c r="L392" s="46"/>
      <c r="M392" s="213" t="s">
        <v>21</v>
      </c>
      <c r="N392" s="214" t="s">
        <v>44</v>
      </c>
      <c r="O392" s="86"/>
      <c r="P392" s="215">
        <f>O392*H392</f>
        <v>0</v>
      </c>
      <c r="Q392" s="215">
        <v>0.21734000000000001</v>
      </c>
      <c r="R392" s="215">
        <f>Q392*H392</f>
        <v>0.86936000000000002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85</v>
      </c>
      <c r="AT392" s="217" t="s">
        <v>130</v>
      </c>
      <c r="AU392" s="217" t="s">
        <v>82</v>
      </c>
      <c r="AY392" s="19" t="s">
        <v>128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78</v>
      </c>
      <c r="BK392" s="218">
        <f>ROUND(I392*H392,2)</f>
        <v>0</v>
      </c>
      <c r="BL392" s="19" t="s">
        <v>85</v>
      </c>
      <c r="BM392" s="217" t="s">
        <v>1030</v>
      </c>
    </row>
    <row r="393" s="2" customFormat="1">
      <c r="A393" s="40"/>
      <c r="B393" s="41"/>
      <c r="C393" s="42"/>
      <c r="D393" s="219" t="s">
        <v>136</v>
      </c>
      <c r="E393" s="42"/>
      <c r="F393" s="220" t="s">
        <v>561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136</v>
      </c>
      <c r="AU393" s="19" t="s">
        <v>82</v>
      </c>
    </row>
    <row r="394" s="13" customFormat="1">
      <c r="A394" s="13"/>
      <c r="B394" s="224"/>
      <c r="C394" s="225"/>
      <c r="D394" s="226" t="s">
        <v>138</v>
      </c>
      <c r="E394" s="227" t="s">
        <v>21</v>
      </c>
      <c r="F394" s="228" t="s">
        <v>85</v>
      </c>
      <c r="G394" s="225"/>
      <c r="H394" s="229">
        <v>4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138</v>
      </c>
      <c r="AU394" s="235" t="s">
        <v>82</v>
      </c>
      <c r="AV394" s="13" t="s">
        <v>82</v>
      </c>
      <c r="AW394" s="13" t="s">
        <v>34</v>
      </c>
      <c r="AX394" s="13" t="s">
        <v>78</v>
      </c>
      <c r="AY394" s="235" t="s">
        <v>128</v>
      </c>
    </row>
    <row r="395" s="2" customFormat="1" ht="22.2" customHeight="1">
      <c r="A395" s="40"/>
      <c r="B395" s="41"/>
      <c r="C395" s="259" t="s">
        <v>535</v>
      </c>
      <c r="D395" s="259" t="s">
        <v>266</v>
      </c>
      <c r="E395" s="260" t="s">
        <v>563</v>
      </c>
      <c r="F395" s="261" t="s">
        <v>564</v>
      </c>
      <c r="G395" s="262" t="s">
        <v>316</v>
      </c>
      <c r="H395" s="263">
        <v>4</v>
      </c>
      <c r="I395" s="264"/>
      <c r="J395" s="265">
        <f>ROUND(I395*H395,2)</f>
        <v>0</v>
      </c>
      <c r="K395" s="261" t="s">
        <v>21</v>
      </c>
      <c r="L395" s="266"/>
      <c r="M395" s="267" t="s">
        <v>21</v>
      </c>
      <c r="N395" s="268" t="s">
        <v>44</v>
      </c>
      <c r="O395" s="86"/>
      <c r="P395" s="215">
        <f>O395*H395</f>
        <v>0</v>
      </c>
      <c r="Q395" s="215">
        <v>0.058000000000000003</v>
      </c>
      <c r="R395" s="215">
        <f>Q395*H395</f>
        <v>0.23200000000000001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175</v>
      </c>
      <c r="AT395" s="217" t="s">
        <v>266</v>
      </c>
      <c r="AU395" s="217" t="s">
        <v>82</v>
      </c>
      <c r="AY395" s="19" t="s">
        <v>128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78</v>
      </c>
      <c r="BK395" s="218">
        <f>ROUND(I395*H395,2)</f>
        <v>0</v>
      </c>
      <c r="BL395" s="19" t="s">
        <v>85</v>
      </c>
      <c r="BM395" s="217" t="s">
        <v>1031</v>
      </c>
    </row>
    <row r="396" s="13" customFormat="1">
      <c r="A396" s="13"/>
      <c r="B396" s="224"/>
      <c r="C396" s="225"/>
      <c r="D396" s="226" t="s">
        <v>138</v>
      </c>
      <c r="E396" s="227" t="s">
        <v>21</v>
      </c>
      <c r="F396" s="228" t="s">
        <v>85</v>
      </c>
      <c r="G396" s="225"/>
      <c r="H396" s="229">
        <v>4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138</v>
      </c>
      <c r="AU396" s="235" t="s">
        <v>82</v>
      </c>
      <c r="AV396" s="13" t="s">
        <v>82</v>
      </c>
      <c r="AW396" s="13" t="s">
        <v>34</v>
      </c>
      <c r="AX396" s="13" t="s">
        <v>78</v>
      </c>
      <c r="AY396" s="235" t="s">
        <v>128</v>
      </c>
    </row>
    <row r="397" s="2" customFormat="1" ht="14.4" customHeight="1">
      <c r="A397" s="40"/>
      <c r="B397" s="41"/>
      <c r="C397" s="259" t="s">
        <v>539</v>
      </c>
      <c r="D397" s="259" t="s">
        <v>266</v>
      </c>
      <c r="E397" s="260" t="s">
        <v>571</v>
      </c>
      <c r="F397" s="261" t="s">
        <v>572</v>
      </c>
      <c r="G397" s="262" t="s">
        <v>316</v>
      </c>
      <c r="H397" s="263">
        <v>4</v>
      </c>
      <c r="I397" s="264"/>
      <c r="J397" s="265">
        <f>ROUND(I397*H397,2)</f>
        <v>0</v>
      </c>
      <c r="K397" s="261" t="s">
        <v>21</v>
      </c>
      <c r="L397" s="266"/>
      <c r="M397" s="267" t="s">
        <v>21</v>
      </c>
      <c r="N397" s="268" t="s">
        <v>44</v>
      </c>
      <c r="O397" s="86"/>
      <c r="P397" s="215">
        <f>O397*H397</f>
        <v>0</v>
      </c>
      <c r="Q397" s="215">
        <v>0.0060000000000000001</v>
      </c>
      <c r="R397" s="215">
        <f>Q397*H397</f>
        <v>0.024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175</v>
      </c>
      <c r="AT397" s="217" t="s">
        <v>266</v>
      </c>
      <c r="AU397" s="217" t="s">
        <v>82</v>
      </c>
      <c r="AY397" s="19" t="s">
        <v>128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78</v>
      </c>
      <c r="BK397" s="218">
        <f>ROUND(I397*H397,2)</f>
        <v>0</v>
      </c>
      <c r="BL397" s="19" t="s">
        <v>85</v>
      </c>
      <c r="BM397" s="217" t="s">
        <v>1032</v>
      </c>
    </row>
    <row r="398" s="13" customFormat="1">
      <c r="A398" s="13"/>
      <c r="B398" s="224"/>
      <c r="C398" s="225"/>
      <c r="D398" s="226" t="s">
        <v>138</v>
      </c>
      <c r="E398" s="227" t="s">
        <v>21</v>
      </c>
      <c r="F398" s="228" t="s">
        <v>85</v>
      </c>
      <c r="G398" s="225"/>
      <c r="H398" s="229">
        <v>4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138</v>
      </c>
      <c r="AU398" s="235" t="s">
        <v>82</v>
      </c>
      <c r="AV398" s="13" t="s">
        <v>82</v>
      </c>
      <c r="AW398" s="13" t="s">
        <v>34</v>
      </c>
      <c r="AX398" s="13" t="s">
        <v>78</v>
      </c>
      <c r="AY398" s="235" t="s">
        <v>128</v>
      </c>
    </row>
    <row r="399" s="2" customFormat="1" ht="14.4" customHeight="1">
      <c r="A399" s="40"/>
      <c r="B399" s="41"/>
      <c r="C399" s="206" t="s">
        <v>544</v>
      </c>
      <c r="D399" s="206" t="s">
        <v>130</v>
      </c>
      <c r="E399" s="207" t="s">
        <v>575</v>
      </c>
      <c r="F399" s="208" t="s">
        <v>576</v>
      </c>
      <c r="G399" s="209" t="s">
        <v>316</v>
      </c>
      <c r="H399" s="210">
        <v>3</v>
      </c>
      <c r="I399" s="211"/>
      <c r="J399" s="212">
        <f>ROUND(I399*H399,2)</f>
        <v>0</v>
      </c>
      <c r="K399" s="208" t="s">
        <v>21</v>
      </c>
      <c r="L399" s="46"/>
      <c r="M399" s="213" t="s">
        <v>21</v>
      </c>
      <c r="N399" s="214" t="s">
        <v>44</v>
      </c>
      <c r="O399" s="86"/>
      <c r="P399" s="215">
        <f>O399*H399</f>
        <v>0</v>
      </c>
      <c r="Q399" s="215">
        <v>0.32973999999999998</v>
      </c>
      <c r="R399" s="215">
        <f>Q399*H399</f>
        <v>0.98921999999999999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85</v>
      </c>
      <c r="AT399" s="217" t="s">
        <v>130</v>
      </c>
      <c r="AU399" s="217" t="s">
        <v>82</v>
      </c>
      <c r="AY399" s="19" t="s">
        <v>128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78</v>
      </c>
      <c r="BK399" s="218">
        <f>ROUND(I399*H399,2)</f>
        <v>0</v>
      </c>
      <c r="BL399" s="19" t="s">
        <v>85</v>
      </c>
      <c r="BM399" s="217" t="s">
        <v>1033</v>
      </c>
    </row>
    <row r="400" s="13" customFormat="1">
      <c r="A400" s="13"/>
      <c r="B400" s="224"/>
      <c r="C400" s="225"/>
      <c r="D400" s="226" t="s">
        <v>138</v>
      </c>
      <c r="E400" s="227" t="s">
        <v>21</v>
      </c>
      <c r="F400" s="228" t="s">
        <v>147</v>
      </c>
      <c r="G400" s="225"/>
      <c r="H400" s="229">
        <v>3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138</v>
      </c>
      <c r="AU400" s="235" t="s">
        <v>82</v>
      </c>
      <c r="AV400" s="13" t="s">
        <v>82</v>
      </c>
      <c r="AW400" s="13" t="s">
        <v>34</v>
      </c>
      <c r="AX400" s="13" t="s">
        <v>78</v>
      </c>
      <c r="AY400" s="235" t="s">
        <v>128</v>
      </c>
    </row>
    <row r="401" s="2" customFormat="1" ht="22.2" customHeight="1">
      <c r="A401" s="40"/>
      <c r="B401" s="41"/>
      <c r="C401" s="206" t="s">
        <v>548</v>
      </c>
      <c r="D401" s="206" t="s">
        <v>130</v>
      </c>
      <c r="E401" s="207" t="s">
        <v>579</v>
      </c>
      <c r="F401" s="208" t="s">
        <v>580</v>
      </c>
      <c r="G401" s="209" t="s">
        <v>316</v>
      </c>
      <c r="H401" s="210">
        <v>3</v>
      </c>
      <c r="I401" s="211"/>
      <c r="J401" s="212">
        <f>ROUND(I401*H401,2)</f>
        <v>0</v>
      </c>
      <c r="K401" s="208" t="s">
        <v>21</v>
      </c>
      <c r="L401" s="46"/>
      <c r="M401" s="213" t="s">
        <v>21</v>
      </c>
      <c r="N401" s="214" t="s">
        <v>44</v>
      </c>
      <c r="O401" s="86"/>
      <c r="P401" s="215">
        <f>O401*H401</f>
        <v>0</v>
      </c>
      <c r="Q401" s="215">
        <v>0.26469999999999999</v>
      </c>
      <c r="R401" s="215">
        <f>Q401*H401</f>
        <v>0.79410000000000003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85</v>
      </c>
      <c r="AT401" s="217" t="s">
        <v>130</v>
      </c>
      <c r="AU401" s="217" t="s">
        <v>82</v>
      </c>
      <c r="AY401" s="19" t="s">
        <v>128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78</v>
      </c>
      <c r="BK401" s="218">
        <f>ROUND(I401*H401,2)</f>
        <v>0</v>
      </c>
      <c r="BL401" s="19" t="s">
        <v>85</v>
      </c>
      <c r="BM401" s="217" t="s">
        <v>1034</v>
      </c>
    </row>
    <row r="402" s="13" customFormat="1">
      <c r="A402" s="13"/>
      <c r="B402" s="224"/>
      <c r="C402" s="225"/>
      <c r="D402" s="226" t="s">
        <v>138</v>
      </c>
      <c r="E402" s="227" t="s">
        <v>21</v>
      </c>
      <c r="F402" s="228" t="s">
        <v>147</v>
      </c>
      <c r="G402" s="225"/>
      <c r="H402" s="229">
        <v>3</v>
      </c>
      <c r="I402" s="230"/>
      <c r="J402" s="225"/>
      <c r="K402" s="225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138</v>
      </c>
      <c r="AU402" s="235" t="s">
        <v>82</v>
      </c>
      <c r="AV402" s="13" t="s">
        <v>82</v>
      </c>
      <c r="AW402" s="13" t="s">
        <v>34</v>
      </c>
      <c r="AX402" s="13" t="s">
        <v>78</v>
      </c>
      <c r="AY402" s="235" t="s">
        <v>128</v>
      </c>
    </row>
    <row r="403" s="2" customFormat="1" ht="14.4" customHeight="1">
      <c r="A403" s="40"/>
      <c r="B403" s="41"/>
      <c r="C403" s="206" t="s">
        <v>553</v>
      </c>
      <c r="D403" s="206" t="s">
        <v>130</v>
      </c>
      <c r="E403" s="207" t="s">
        <v>611</v>
      </c>
      <c r="F403" s="208" t="s">
        <v>612</v>
      </c>
      <c r="G403" s="209" t="s">
        <v>178</v>
      </c>
      <c r="H403" s="210">
        <v>1.3999999999999999</v>
      </c>
      <c r="I403" s="211"/>
      <c r="J403" s="212">
        <f>ROUND(I403*H403,2)</f>
        <v>0</v>
      </c>
      <c r="K403" s="208" t="s">
        <v>21</v>
      </c>
      <c r="L403" s="46"/>
      <c r="M403" s="213" t="s">
        <v>21</v>
      </c>
      <c r="N403" s="214" t="s">
        <v>44</v>
      </c>
      <c r="O403" s="86"/>
      <c r="P403" s="215">
        <f>O403*H403</f>
        <v>0</v>
      </c>
      <c r="Q403" s="215">
        <v>2.4359999999999999</v>
      </c>
      <c r="R403" s="215">
        <f>Q403*H403</f>
        <v>3.4103999999999997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85</v>
      </c>
      <c r="AT403" s="217" t="s">
        <v>130</v>
      </c>
      <c r="AU403" s="217" t="s">
        <v>82</v>
      </c>
      <c r="AY403" s="19" t="s">
        <v>128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78</v>
      </c>
      <c r="BK403" s="218">
        <f>ROUND(I403*H403,2)</f>
        <v>0</v>
      </c>
      <c r="BL403" s="19" t="s">
        <v>85</v>
      </c>
      <c r="BM403" s="217" t="s">
        <v>1035</v>
      </c>
    </row>
    <row r="404" s="13" customFormat="1">
      <c r="A404" s="13"/>
      <c r="B404" s="224"/>
      <c r="C404" s="225"/>
      <c r="D404" s="226" t="s">
        <v>138</v>
      </c>
      <c r="E404" s="227" t="s">
        <v>21</v>
      </c>
      <c r="F404" s="228" t="s">
        <v>1036</v>
      </c>
      <c r="G404" s="225"/>
      <c r="H404" s="229">
        <v>1.3999999999999999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138</v>
      </c>
      <c r="AU404" s="235" t="s">
        <v>82</v>
      </c>
      <c r="AV404" s="13" t="s">
        <v>82</v>
      </c>
      <c r="AW404" s="13" t="s">
        <v>34</v>
      </c>
      <c r="AX404" s="13" t="s">
        <v>73</v>
      </c>
      <c r="AY404" s="235" t="s">
        <v>128</v>
      </c>
    </row>
    <row r="405" s="14" customFormat="1">
      <c r="A405" s="14"/>
      <c r="B405" s="236"/>
      <c r="C405" s="237"/>
      <c r="D405" s="226" t="s">
        <v>138</v>
      </c>
      <c r="E405" s="238" t="s">
        <v>21</v>
      </c>
      <c r="F405" s="239" t="s">
        <v>146</v>
      </c>
      <c r="G405" s="237"/>
      <c r="H405" s="240">
        <v>1.3999999999999999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138</v>
      </c>
      <c r="AU405" s="246" t="s">
        <v>82</v>
      </c>
      <c r="AV405" s="14" t="s">
        <v>85</v>
      </c>
      <c r="AW405" s="14" t="s">
        <v>34</v>
      </c>
      <c r="AX405" s="14" t="s">
        <v>78</v>
      </c>
      <c r="AY405" s="246" t="s">
        <v>128</v>
      </c>
    </row>
    <row r="406" s="12" customFormat="1" ht="22.8" customHeight="1">
      <c r="A406" s="12"/>
      <c r="B406" s="190"/>
      <c r="C406" s="191"/>
      <c r="D406" s="192" t="s">
        <v>72</v>
      </c>
      <c r="E406" s="204" t="s">
        <v>182</v>
      </c>
      <c r="F406" s="204" t="s">
        <v>615</v>
      </c>
      <c r="G406" s="191"/>
      <c r="H406" s="191"/>
      <c r="I406" s="194"/>
      <c r="J406" s="205">
        <f>BK406</f>
        <v>0</v>
      </c>
      <c r="K406" s="191"/>
      <c r="L406" s="196"/>
      <c r="M406" s="197"/>
      <c r="N406" s="198"/>
      <c r="O406" s="198"/>
      <c r="P406" s="199">
        <f>SUM(P407:P510)</f>
        <v>0</v>
      </c>
      <c r="Q406" s="198"/>
      <c r="R406" s="199">
        <f>SUM(R407:R510)</f>
        <v>485.32119360000002</v>
      </c>
      <c r="S406" s="198"/>
      <c r="T406" s="200">
        <f>SUM(T407:T510)</f>
        <v>7.1967999999999996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1" t="s">
        <v>78</v>
      </c>
      <c r="AT406" s="202" t="s">
        <v>72</v>
      </c>
      <c r="AU406" s="202" t="s">
        <v>78</v>
      </c>
      <c r="AY406" s="201" t="s">
        <v>128</v>
      </c>
      <c r="BK406" s="203">
        <f>SUM(BK407:BK510)</f>
        <v>0</v>
      </c>
    </row>
    <row r="407" s="2" customFormat="1" ht="22.2" customHeight="1">
      <c r="A407" s="40"/>
      <c r="B407" s="41"/>
      <c r="C407" s="206" t="s">
        <v>557</v>
      </c>
      <c r="D407" s="206" t="s">
        <v>130</v>
      </c>
      <c r="E407" s="207" t="s">
        <v>1037</v>
      </c>
      <c r="F407" s="208" t="s">
        <v>1038</v>
      </c>
      <c r="G407" s="209" t="s">
        <v>294</v>
      </c>
      <c r="H407" s="210">
        <v>1170</v>
      </c>
      <c r="I407" s="211"/>
      <c r="J407" s="212">
        <f>ROUND(I407*H407,2)</f>
        <v>0</v>
      </c>
      <c r="K407" s="208" t="s">
        <v>134</v>
      </c>
      <c r="L407" s="46"/>
      <c r="M407" s="213" t="s">
        <v>21</v>
      </c>
      <c r="N407" s="214" t="s">
        <v>44</v>
      </c>
      <c r="O407" s="86"/>
      <c r="P407" s="215">
        <f>O407*H407</f>
        <v>0</v>
      </c>
      <c r="Q407" s="215">
        <v>0.15540000000000001</v>
      </c>
      <c r="R407" s="215">
        <f>Q407*H407</f>
        <v>181.81800000000001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85</v>
      </c>
      <c r="AT407" s="217" t="s">
        <v>130</v>
      </c>
      <c r="AU407" s="217" t="s">
        <v>82</v>
      </c>
      <c r="AY407" s="19" t="s">
        <v>128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78</v>
      </c>
      <c r="BK407" s="218">
        <f>ROUND(I407*H407,2)</f>
        <v>0</v>
      </c>
      <c r="BL407" s="19" t="s">
        <v>85</v>
      </c>
      <c r="BM407" s="217" t="s">
        <v>1039</v>
      </c>
    </row>
    <row r="408" s="2" customFormat="1">
      <c r="A408" s="40"/>
      <c r="B408" s="41"/>
      <c r="C408" s="42"/>
      <c r="D408" s="219" t="s">
        <v>136</v>
      </c>
      <c r="E408" s="42"/>
      <c r="F408" s="220" t="s">
        <v>1040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136</v>
      </c>
      <c r="AU408" s="19" t="s">
        <v>82</v>
      </c>
    </row>
    <row r="409" s="13" customFormat="1">
      <c r="A409" s="13"/>
      <c r="B409" s="224"/>
      <c r="C409" s="225"/>
      <c r="D409" s="226" t="s">
        <v>138</v>
      </c>
      <c r="E409" s="227" t="s">
        <v>21</v>
      </c>
      <c r="F409" s="228" t="s">
        <v>1041</v>
      </c>
      <c r="G409" s="225"/>
      <c r="H409" s="229">
        <v>795</v>
      </c>
      <c r="I409" s="230"/>
      <c r="J409" s="225"/>
      <c r="K409" s="225"/>
      <c r="L409" s="231"/>
      <c r="M409" s="232"/>
      <c r="N409" s="233"/>
      <c r="O409" s="233"/>
      <c r="P409" s="233"/>
      <c r="Q409" s="233"/>
      <c r="R409" s="233"/>
      <c r="S409" s="233"/>
      <c r="T409" s="23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5" t="s">
        <v>138</v>
      </c>
      <c r="AU409" s="235" t="s">
        <v>82</v>
      </c>
      <c r="AV409" s="13" t="s">
        <v>82</v>
      </c>
      <c r="AW409" s="13" t="s">
        <v>34</v>
      </c>
      <c r="AX409" s="13" t="s">
        <v>73</v>
      </c>
      <c r="AY409" s="235" t="s">
        <v>128</v>
      </c>
    </row>
    <row r="410" s="15" customFormat="1">
      <c r="A410" s="15"/>
      <c r="B410" s="248"/>
      <c r="C410" s="249"/>
      <c r="D410" s="226" t="s">
        <v>138</v>
      </c>
      <c r="E410" s="250" t="s">
        <v>21</v>
      </c>
      <c r="F410" s="251" t="s">
        <v>219</v>
      </c>
      <c r="G410" s="249"/>
      <c r="H410" s="252">
        <v>795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8" t="s">
        <v>138</v>
      </c>
      <c r="AU410" s="258" t="s">
        <v>82</v>
      </c>
      <c r="AV410" s="15" t="s">
        <v>147</v>
      </c>
      <c r="AW410" s="15" t="s">
        <v>34</v>
      </c>
      <c r="AX410" s="15" t="s">
        <v>73</v>
      </c>
      <c r="AY410" s="258" t="s">
        <v>128</v>
      </c>
    </row>
    <row r="411" s="13" customFormat="1">
      <c r="A411" s="13"/>
      <c r="B411" s="224"/>
      <c r="C411" s="225"/>
      <c r="D411" s="226" t="s">
        <v>138</v>
      </c>
      <c r="E411" s="227" t="s">
        <v>21</v>
      </c>
      <c r="F411" s="228" t="s">
        <v>1042</v>
      </c>
      <c r="G411" s="225"/>
      <c r="H411" s="229">
        <v>62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138</v>
      </c>
      <c r="AU411" s="235" t="s">
        <v>82</v>
      </c>
      <c r="AV411" s="13" t="s">
        <v>82</v>
      </c>
      <c r="AW411" s="13" t="s">
        <v>34</v>
      </c>
      <c r="AX411" s="13" t="s">
        <v>73</v>
      </c>
      <c r="AY411" s="235" t="s">
        <v>128</v>
      </c>
    </row>
    <row r="412" s="13" customFormat="1">
      <c r="A412" s="13"/>
      <c r="B412" s="224"/>
      <c r="C412" s="225"/>
      <c r="D412" s="226" t="s">
        <v>138</v>
      </c>
      <c r="E412" s="227" t="s">
        <v>21</v>
      </c>
      <c r="F412" s="228" t="s">
        <v>1043</v>
      </c>
      <c r="G412" s="225"/>
      <c r="H412" s="229">
        <v>63.5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138</v>
      </c>
      <c r="AU412" s="235" t="s">
        <v>82</v>
      </c>
      <c r="AV412" s="13" t="s">
        <v>82</v>
      </c>
      <c r="AW412" s="13" t="s">
        <v>34</v>
      </c>
      <c r="AX412" s="13" t="s">
        <v>73</v>
      </c>
      <c r="AY412" s="235" t="s">
        <v>128</v>
      </c>
    </row>
    <row r="413" s="13" customFormat="1">
      <c r="A413" s="13"/>
      <c r="B413" s="224"/>
      <c r="C413" s="225"/>
      <c r="D413" s="226" t="s">
        <v>138</v>
      </c>
      <c r="E413" s="227" t="s">
        <v>21</v>
      </c>
      <c r="F413" s="228" t="s">
        <v>1044</v>
      </c>
      <c r="G413" s="225"/>
      <c r="H413" s="229">
        <v>53.5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138</v>
      </c>
      <c r="AU413" s="235" t="s">
        <v>82</v>
      </c>
      <c r="AV413" s="13" t="s">
        <v>82</v>
      </c>
      <c r="AW413" s="13" t="s">
        <v>34</v>
      </c>
      <c r="AX413" s="13" t="s">
        <v>73</v>
      </c>
      <c r="AY413" s="235" t="s">
        <v>128</v>
      </c>
    </row>
    <row r="414" s="13" customFormat="1">
      <c r="A414" s="13"/>
      <c r="B414" s="224"/>
      <c r="C414" s="225"/>
      <c r="D414" s="226" t="s">
        <v>138</v>
      </c>
      <c r="E414" s="227" t="s">
        <v>21</v>
      </c>
      <c r="F414" s="228" t="s">
        <v>1045</v>
      </c>
      <c r="G414" s="225"/>
      <c r="H414" s="229">
        <v>58</v>
      </c>
      <c r="I414" s="230"/>
      <c r="J414" s="225"/>
      <c r="K414" s="225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138</v>
      </c>
      <c r="AU414" s="235" t="s">
        <v>82</v>
      </c>
      <c r="AV414" s="13" t="s">
        <v>82</v>
      </c>
      <c r="AW414" s="13" t="s">
        <v>34</v>
      </c>
      <c r="AX414" s="13" t="s">
        <v>73</v>
      </c>
      <c r="AY414" s="235" t="s">
        <v>128</v>
      </c>
    </row>
    <row r="415" s="15" customFormat="1">
      <c r="A415" s="15"/>
      <c r="B415" s="248"/>
      <c r="C415" s="249"/>
      <c r="D415" s="226" t="s">
        <v>138</v>
      </c>
      <c r="E415" s="250" t="s">
        <v>21</v>
      </c>
      <c r="F415" s="251" t="s">
        <v>219</v>
      </c>
      <c r="G415" s="249"/>
      <c r="H415" s="252">
        <v>237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8" t="s">
        <v>138</v>
      </c>
      <c r="AU415" s="258" t="s">
        <v>82</v>
      </c>
      <c r="AV415" s="15" t="s">
        <v>147</v>
      </c>
      <c r="AW415" s="15" t="s">
        <v>34</v>
      </c>
      <c r="AX415" s="15" t="s">
        <v>73</v>
      </c>
      <c r="AY415" s="258" t="s">
        <v>128</v>
      </c>
    </row>
    <row r="416" s="13" customFormat="1">
      <c r="A416" s="13"/>
      <c r="B416" s="224"/>
      <c r="C416" s="225"/>
      <c r="D416" s="226" t="s">
        <v>138</v>
      </c>
      <c r="E416" s="227" t="s">
        <v>21</v>
      </c>
      <c r="F416" s="228" t="s">
        <v>1046</v>
      </c>
      <c r="G416" s="225"/>
      <c r="H416" s="229">
        <v>110</v>
      </c>
      <c r="I416" s="230"/>
      <c r="J416" s="225"/>
      <c r="K416" s="225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138</v>
      </c>
      <c r="AU416" s="235" t="s">
        <v>82</v>
      </c>
      <c r="AV416" s="13" t="s">
        <v>82</v>
      </c>
      <c r="AW416" s="13" t="s">
        <v>34</v>
      </c>
      <c r="AX416" s="13" t="s">
        <v>73</v>
      </c>
      <c r="AY416" s="235" t="s">
        <v>128</v>
      </c>
    </row>
    <row r="417" s="13" customFormat="1">
      <c r="A417" s="13"/>
      <c r="B417" s="224"/>
      <c r="C417" s="225"/>
      <c r="D417" s="226" t="s">
        <v>138</v>
      </c>
      <c r="E417" s="227" t="s">
        <v>21</v>
      </c>
      <c r="F417" s="228" t="s">
        <v>1047</v>
      </c>
      <c r="G417" s="225"/>
      <c r="H417" s="229">
        <v>20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138</v>
      </c>
      <c r="AU417" s="235" t="s">
        <v>82</v>
      </c>
      <c r="AV417" s="13" t="s">
        <v>82</v>
      </c>
      <c r="AW417" s="13" t="s">
        <v>34</v>
      </c>
      <c r="AX417" s="13" t="s">
        <v>73</v>
      </c>
      <c r="AY417" s="235" t="s">
        <v>128</v>
      </c>
    </row>
    <row r="418" s="13" customFormat="1">
      <c r="A418" s="13"/>
      <c r="B418" s="224"/>
      <c r="C418" s="225"/>
      <c r="D418" s="226" t="s">
        <v>138</v>
      </c>
      <c r="E418" s="227" t="s">
        <v>21</v>
      </c>
      <c r="F418" s="228" t="s">
        <v>1048</v>
      </c>
      <c r="G418" s="225"/>
      <c r="H418" s="229">
        <v>8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138</v>
      </c>
      <c r="AU418" s="235" t="s">
        <v>82</v>
      </c>
      <c r="AV418" s="13" t="s">
        <v>82</v>
      </c>
      <c r="AW418" s="13" t="s">
        <v>34</v>
      </c>
      <c r="AX418" s="13" t="s">
        <v>73</v>
      </c>
      <c r="AY418" s="235" t="s">
        <v>128</v>
      </c>
    </row>
    <row r="419" s="15" customFormat="1">
      <c r="A419" s="15"/>
      <c r="B419" s="248"/>
      <c r="C419" s="249"/>
      <c r="D419" s="226" t="s">
        <v>138</v>
      </c>
      <c r="E419" s="250" t="s">
        <v>21</v>
      </c>
      <c r="F419" s="251" t="s">
        <v>219</v>
      </c>
      <c r="G419" s="249"/>
      <c r="H419" s="252">
        <v>138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138</v>
      </c>
      <c r="AU419" s="258" t="s">
        <v>82</v>
      </c>
      <c r="AV419" s="15" t="s">
        <v>147</v>
      </c>
      <c r="AW419" s="15" t="s">
        <v>34</v>
      </c>
      <c r="AX419" s="15" t="s">
        <v>73</v>
      </c>
      <c r="AY419" s="258" t="s">
        <v>128</v>
      </c>
    </row>
    <row r="420" s="14" customFormat="1">
      <c r="A420" s="14"/>
      <c r="B420" s="236"/>
      <c r="C420" s="237"/>
      <c r="D420" s="226" t="s">
        <v>138</v>
      </c>
      <c r="E420" s="238" t="s">
        <v>21</v>
      </c>
      <c r="F420" s="239" t="s">
        <v>146</v>
      </c>
      <c r="G420" s="237"/>
      <c r="H420" s="240">
        <v>1170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6" t="s">
        <v>138</v>
      </c>
      <c r="AU420" s="246" t="s">
        <v>82</v>
      </c>
      <c r="AV420" s="14" t="s">
        <v>85</v>
      </c>
      <c r="AW420" s="14" t="s">
        <v>34</v>
      </c>
      <c r="AX420" s="14" t="s">
        <v>78</v>
      </c>
      <c r="AY420" s="246" t="s">
        <v>128</v>
      </c>
    </row>
    <row r="421" s="2" customFormat="1" ht="14.4" customHeight="1">
      <c r="A421" s="40"/>
      <c r="B421" s="41"/>
      <c r="C421" s="259" t="s">
        <v>562</v>
      </c>
      <c r="D421" s="259" t="s">
        <v>266</v>
      </c>
      <c r="E421" s="260" t="s">
        <v>1049</v>
      </c>
      <c r="F421" s="261" t="s">
        <v>1050</v>
      </c>
      <c r="G421" s="262" t="s">
        <v>294</v>
      </c>
      <c r="H421" s="263">
        <v>803</v>
      </c>
      <c r="I421" s="264"/>
      <c r="J421" s="265">
        <f>ROUND(I421*H421,2)</f>
        <v>0</v>
      </c>
      <c r="K421" s="261" t="s">
        <v>134</v>
      </c>
      <c r="L421" s="266"/>
      <c r="M421" s="267" t="s">
        <v>21</v>
      </c>
      <c r="N421" s="268" t="s">
        <v>44</v>
      </c>
      <c r="O421" s="86"/>
      <c r="P421" s="215">
        <f>O421*H421</f>
        <v>0</v>
      </c>
      <c r="Q421" s="215">
        <v>0.080000000000000002</v>
      </c>
      <c r="R421" s="215">
        <f>Q421*H421</f>
        <v>64.239999999999995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175</v>
      </c>
      <c r="AT421" s="217" t="s">
        <v>266</v>
      </c>
      <c r="AU421" s="217" t="s">
        <v>82</v>
      </c>
      <c r="AY421" s="19" t="s">
        <v>128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78</v>
      </c>
      <c r="BK421" s="218">
        <f>ROUND(I421*H421,2)</f>
        <v>0</v>
      </c>
      <c r="BL421" s="19" t="s">
        <v>85</v>
      </c>
      <c r="BM421" s="217" t="s">
        <v>1051</v>
      </c>
    </row>
    <row r="422" s="13" customFormat="1">
      <c r="A422" s="13"/>
      <c r="B422" s="224"/>
      <c r="C422" s="225"/>
      <c r="D422" s="226" t="s">
        <v>138</v>
      </c>
      <c r="E422" s="227" t="s">
        <v>21</v>
      </c>
      <c r="F422" s="228" t="s">
        <v>1052</v>
      </c>
      <c r="G422" s="225"/>
      <c r="H422" s="229">
        <v>802.95000000000005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138</v>
      </c>
      <c r="AU422" s="235" t="s">
        <v>82</v>
      </c>
      <c r="AV422" s="13" t="s">
        <v>82</v>
      </c>
      <c r="AW422" s="13" t="s">
        <v>34</v>
      </c>
      <c r="AX422" s="13" t="s">
        <v>73</v>
      </c>
      <c r="AY422" s="235" t="s">
        <v>128</v>
      </c>
    </row>
    <row r="423" s="14" customFormat="1">
      <c r="A423" s="14"/>
      <c r="B423" s="236"/>
      <c r="C423" s="237"/>
      <c r="D423" s="226" t="s">
        <v>138</v>
      </c>
      <c r="E423" s="238" t="s">
        <v>21</v>
      </c>
      <c r="F423" s="239" t="s">
        <v>146</v>
      </c>
      <c r="G423" s="237"/>
      <c r="H423" s="240">
        <v>802.95000000000005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138</v>
      </c>
      <c r="AU423" s="246" t="s">
        <v>82</v>
      </c>
      <c r="AV423" s="14" t="s">
        <v>85</v>
      </c>
      <c r="AW423" s="14" t="s">
        <v>34</v>
      </c>
      <c r="AX423" s="14" t="s">
        <v>73</v>
      </c>
      <c r="AY423" s="246" t="s">
        <v>128</v>
      </c>
    </row>
    <row r="424" s="13" customFormat="1">
      <c r="A424" s="13"/>
      <c r="B424" s="224"/>
      <c r="C424" s="225"/>
      <c r="D424" s="226" t="s">
        <v>138</v>
      </c>
      <c r="E424" s="227" t="s">
        <v>21</v>
      </c>
      <c r="F424" s="228" t="s">
        <v>1053</v>
      </c>
      <c r="G424" s="225"/>
      <c r="H424" s="229">
        <v>803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138</v>
      </c>
      <c r="AU424" s="235" t="s">
        <v>82</v>
      </c>
      <c r="AV424" s="13" t="s">
        <v>82</v>
      </c>
      <c r="AW424" s="13" t="s">
        <v>34</v>
      </c>
      <c r="AX424" s="13" t="s">
        <v>78</v>
      </c>
      <c r="AY424" s="235" t="s">
        <v>128</v>
      </c>
    </row>
    <row r="425" s="2" customFormat="1" ht="14.4" customHeight="1">
      <c r="A425" s="40"/>
      <c r="B425" s="41"/>
      <c r="C425" s="259" t="s">
        <v>566</v>
      </c>
      <c r="D425" s="259" t="s">
        <v>266</v>
      </c>
      <c r="E425" s="260" t="s">
        <v>1054</v>
      </c>
      <c r="F425" s="261" t="s">
        <v>1055</v>
      </c>
      <c r="G425" s="262" t="s">
        <v>294</v>
      </c>
      <c r="H425" s="263">
        <v>239.40000000000001</v>
      </c>
      <c r="I425" s="264"/>
      <c r="J425" s="265">
        <f>ROUND(I425*H425,2)</f>
        <v>0</v>
      </c>
      <c r="K425" s="261" t="s">
        <v>134</v>
      </c>
      <c r="L425" s="266"/>
      <c r="M425" s="267" t="s">
        <v>21</v>
      </c>
      <c r="N425" s="268" t="s">
        <v>44</v>
      </c>
      <c r="O425" s="86"/>
      <c r="P425" s="215">
        <f>O425*H425</f>
        <v>0</v>
      </c>
      <c r="Q425" s="215">
        <v>0.048300000000000003</v>
      </c>
      <c r="R425" s="215">
        <f>Q425*H425</f>
        <v>11.563020000000002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175</v>
      </c>
      <c r="AT425" s="217" t="s">
        <v>266</v>
      </c>
      <c r="AU425" s="217" t="s">
        <v>82</v>
      </c>
      <c r="AY425" s="19" t="s">
        <v>128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78</v>
      </c>
      <c r="BK425" s="218">
        <f>ROUND(I425*H425,2)</f>
        <v>0</v>
      </c>
      <c r="BL425" s="19" t="s">
        <v>85</v>
      </c>
      <c r="BM425" s="217" t="s">
        <v>1056</v>
      </c>
    </row>
    <row r="426" s="13" customFormat="1">
      <c r="A426" s="13"/>
      <c r="B426" s="224"/>
      <c r="C426" s="225"/>
      <c r="D426" s="226" t="s">
        <v>138</v>
      </c>
      <c r="E426" s="227" t="s">
        <v>21</v>
      </c>
      <c r="F426" s="228" t="s">
        <v>1057</v>
      </c>
      <c r="G426" s="225"/>
      <c r="H426" s="229">
        <v>239.37000000000001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138</v>
      </c>
      <c r="AU426" s="235" t="s">
        <v>82</v>
      </c>
      <c r="AV426" s="13" t="s">
        <v>82</v>
      </c>
      <c r="AW426" s="13" t="s">
        <v>34</v>
      </c>
      <c r="AX426" s="13" t="s">
        <v>73</v>
      </c>
      <c r="AY426" s="235" t="s">
        <v>128</v>
      </c>
    </row>
    <row r="427" s="14" customFormat="1">
      <c r="A427" s="14"/>
      <c r="B427" s="236"/>
      <c r="C427" s="237"/>
      <c r="D427" s="226" t="s">
        <v>138</v>
      </c>
      <c r="E427" s="238" t="s">
        <v>21</v>
      </c>
      <c r="F427" s="239" t="s">
        <v>146</v>
      </c>
      <c r="G427" s="237"/>
      <c r="H427" s="240">
        <v>239.37000000000001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138</v>
      </c>
      <c r="AU427" s="246" t="s">
        <v>82</v>
      </c>
      <c r="AV427" s="14" t="s">
        <v>85</v>
      </c>
      <c r="AW427" s="14" t="s">
        <v>34</v>
      </c>
      <c r="AX427" s="14" t="s">
        <v>73</v>
      </c>
      <c r="AY427" s="246" t="s">
        <v>128</v>
      </c>
    </row>
    <row r="428" s="13" customFormat="1">
      <c r="A428" s="13"/>
      <c r="B428" s="224"/>
      <c r="C428" s="225"/>
      <c r="D428" s="226" t="s">
        <v>138</v>
      </c>
      <c r="E428" s="227" t="s">
        <v>21</v>
      </c>
      <c r="F428" s="228" t="s">
        <v>1058</v>
      </c>
      <c r="G428" s="225"/>
      <c r="H428" s="229">
        <v>239.40000000000001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138</v>
      </c>
      <c r="AU428" s="235" t="s">
        <v>82</v>
      </c>
      <c r="AV428" s="13" t="s">
        <v>82</v>
      </c>
      <c r="AW428" s="13" t="s">
        <v>34</v>
      </c>
      <c r="AX428" s="13" t="s">
        <v>78</v>
      </c>
      <c r="AY428" s="235" t="s">
        <v>128</v>
      </c>
    </row>
    <row r="429" s="2" customFormat="1" ht="14.4" customHeight="1">
      <c r="A429" s="40"/>
      <c r="B429" s="41"/>
      <c r="C429" s="259" t="s">
        <v>570</v>
      </c>
      <c r="D429" s="259" t="s">
        <v>266</v>
      </c>
      <c r="E429" s="260" t="s">
        <v>1059</v>
      </c>
      <c r="F429" s="261" t="s">
        <v>1060</v>
      </c>
      <c r="G429" s="262" t="s">
        <v>294</v>
      </c>
      <c r="H429" s="263">
        <v>111.09999999999999</v>
      </c>
      <c r="I429" s="264"/>
      <c r="J429" s="265">
        <f>ROUND(I429*H429,2)</f>
        <v>0</v>
      </c>
      <c r="K429" s="261" t="s">
        <v>134</v>
      </c>
      <c r="L429" s="266"/>
      <c r="M429" s="267" t="s">
        <v>21</v>
      </c>
      <c r="N429" s="268" t="s">
        <v>44</v>
      </c>
      <c r="O429" s="86"/>
      <c r="P429" s="215">
        <f>O429*H429</f>
        <v>0</v>
      </c>
      <c r="Q429" s="215">
        <v>0.065670000000000006</v>
      </c>
      <c r="R429" s="215">
        <f>Q429*H429</f>
        <v>7.2959370000000003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175</v>
      </c>
      <c r="AT429" s="217" t="s">
        <v>266</v>
      </c>
      <c r="AU429" s="217" t="s">
        <v>82</v>
      </c>
      <c r="AY429" s="19" t="s">
        <v>128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78</v>
      </c>
      <c r="BK429" s="218">
        <f>ROUND(I429*H429,2)</f>
        <v>0</v>
      </c>
      <c r="BL429" s="19" t="s">
        <v>85</v>
      </c>
      <c r="BM429" s="217" t="s">
        <v>1061</v>
      </c>
    </row>
    <row r="430" s="13" customFormat="1">
      <c r="A430" s="13"/>
      <c r="B430" s="224"/>
      <c r="C430" s="225"/>
      <c r="D430" s="226" t="s">
        <v>138</v>
      </c>
      <c r="E430" s="227" t="s">
        <v>21</v>
      </c>
      <c r="F430" s="228" t="s">
        <v>1062</v>
      </c>
      <c r="G430" s="225"/>
      <c r="H430" s="229">
        <v>54.539999999999999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138</v>
      </c>
      <c r="AU430" s="235" t="s">
        <v>82</v>
      </c>
      <c r="AV430" s="13" t="s">
        <v>82</v>
      </c>
      <c r="AW430" s="13" t="s">
        <v>34</v>
      </c>
      <c r="AX430" s="13" t="s">
        <v>73</v>
      </c>
      <c r="AY430" s="235" t="s">
        <v>128</v>
      </c>
    </row>
    <row r="431" s="13" customFormat="1">
      <c r="A431" s="13"/>
      <c r="B431" s="224"/>
      <c r="C431" s="225"/>
      <c r="D431" s="226" t="s">
        <v>138</v>
      </c>
      <c r="E431" s="227" t="s">
        <v>21</v>
      </c>
      <c r="F431" s="228" t="s">
        <v>1063</v>
      </c>
      <c r="G431" s="225"/>
      <c r="H431" s="229">
        <v>56.560000000000002</v>
      </c>
      <c r="I431" s="230"/>
      <c r="J431" s="225"/>
      <c r="K431" s="225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138</v>
      </c>
      <c r="AU431" s="235" t="s">
        <v>82</v>
      </c>
      <c r="AV431" s="13" t="s">
        <v>82</v>
      </c>
      <c r="AW431" s="13" t="s">
        <v>34</v>
      </c>
      <c r="AX431" s="13" t="s">
        <v>73</v>
      </c>
      <c r="AY431" s="235" t="s">
        <v>128</v>
      </c>
    </row>
    <row r="432" s="14" customFormat="1">
      <c r="A432" s="14"/>
      <c r="B432" s="236"/>
      <c r="C432" s="237"/>
      <c r="D432" s="226" t="s">
        <v>138</v>
      </c>
      <c r="E432" s="238" t="s">
        <v>21</v>
      </c>
      <c r="F432" s="239" t="s">
        <v>146</v>
      </c>
      <c r="G432" s="237"/>
      <c r="H432" s="240">
        <v>111.09999999999999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138</v>
      </c>
      <c r="AU432" s="246" t="s">
        <v>82</v>
      </c>
      <c r="AV432" s="14" t="s">
        <v>85</v>
      </c>
      <c r="AW432" s="14" t="s">
        <v>34</v>
      </c>
      <c r="AX432" s="14" t="s">
        <v>78</v>
      </c>
      <c r="AY432" s="246" t="s">
        <v>128</v>
      </c>
    </row>
    <row r="433" s="2" customFormat="1" ht="14.4" customHeight="1">
      <c r="A433" s="40"/>
      <c r="B433" s="41"/>
      <c r="C433" s="259" t="s">
        <v>574</v>
      </c>
      <c r="D433" s="259" t="s">
        <v>266</v>
      </c>
      <c r="E433" s="260" t="s">
        <v>1064</v>
      </c>
      <c r="F433" s="261" t="s">
        <v>1065</v>
      </c>
      <c r="G433" s="262" t="s">
        <v>316</v>
      </c>
      <c r="H433" s="263">
        <v>20.199999999999999</v>
      </c>
      <c r="I433" s="264"/>
      <c r="J433" s="265">
        <f>ROUND(I433*H433,2)</f>
        <v>0</v>
      </c>
      <c r="K433" s="261" t="s">
        <v>21</v>
      </c>
      <c r="L433" s="266"/>
      <c r="M433" s="267" t="s">
        <v>21</v>
      </c>
      <c r="N433" s="268" t="s">
        <v>44</v>
      </c>
      <c r="O433" s="86"/>
      <c r="P433" s="215">
        <f>O433*H433</f>
        <v>0</v>
      </c>
      <c r="Q433" s="215">
        <v>0.078200000000000006</v>
      </c>
      <c r="R433" s="215">
        <f>Q433*H433</f>
        <v>1.5796400000000002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175</v>
      </c>
      <c r="AT433" s="217" t="s">
        <v>266</v>
      </c>
      <c r="AU433" s="217" t="s">
        <v>82</v>
      </c>
      <c r="AY433" s="19" t="s">
        <v>128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78</v>
      </c>
      <c r="BK433" s="218">
        <f>ROUND(I433*H433,2)</f>
        <v>0</v>
      </c>
      <c r="BL433" s="19" t="s">
        <v>85</v>
      </c>
      <c r="BM433" s="217" t="s">
        <v>1066</v>
      </c>
    </row>
    <row r="434" s="13" customFormat="1">
      <c r="A434" s="13"/>
      <c r="B434" s="224"/>
      <c r="C434" s="225"/>
      <c r="D434" s="226" t="s">
        <v>138</v>
      </c>
      <c r="E434" s="227" t="s">
        <v>21</v>
      </c>
      <c r="F434" s="228" t="s">
        <v>1067</v>
      </c>
      <c r="G434" s="225"/>
      <c r="H434" s="229">
        <v>20.199999999999999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138</v>
      </c>
      <c r="AU434" s="235" t="s">
        <v>82</v>
      </c>
      <c r="AV434" s="13" t="s">
        <v>82</v>
      </c>
      <c r="AW434" s="13" t="s">
        <v>34</v>
      </c>
      <c r="AX434" s="13" t="s">
        <v>73</v>
      </c>
      <c r="AY434" s="235" t="s">
        <v>128</v>
      </c>
    </row>
    <row r="435" s="14" customFormat="1">
      <c r="A435" s="14"/>
      <c r="B435" s="236"/>
      <c r="C435" s="237"/>
      <c r="D435" s="226" t="s">
        <v>138</v>
      </c>
      <c r="E435" s="238" t="s">
        <v>21</v>
      </c>
      <c r="F435" s="239" t="s">
        <v>146</v>
      </c>
      <c r="G435" s="237"/>
      <c r="H435" s="240">
        <v>20.199999999999999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138</v>
      </c>
      <c r="AU435" s="246" t="s">
        <v>82</v>
      </c>
      <c r="AV435" s="14" t="s">
        <v>85</v>
      </c>
      <c r="AW435" s="14" t="s">
        <v>34</v>
      </c>
      <c r="AX435" s="14" t="s">
        <v>78</v>
      </c>
      <c r="AY435" s="246" t="s">
        <v>128</v>
      </c>
    </row>
    <row r="436" s="2" customFormat="1" ht="14.4" customHeight="1">
      <c r="A436" s="40"/>
      <c r="B436" s="41"/>
      <c r="C436" s="259" t="s">
        <v>578</v>
      </c>
      <c r="D436" s="259" t="s">
        <v>266</v>
      </c>
      <c r="E436" s="260" t="s">
        <v>1068</v>
      </c>
      <c r="F436" s="261" t="s">
        <v>1069</v>
      </c>
      <c r="G436" s="262" t="s">
        <v>316</v>
      </c>
      <c r="H436" s="263">
        <v>8.0999999999999996</v>
      </c>
      <c r="I436" s="264"/>
      <c r="J436" s="265">
        <f>ROUND(I436*H436,2)</f>
        <v>0</v>
      </c>
      <c r="K436" s="261" t="s">
        <v>21</v>
      </c>
      <c r="L436" s="266"/>
      <c r="M436" s="267" t="s">
        <v>21</v>
      </c>
      <c r="N436" s="268" t="s">
        <v>44</v>
      </c>
      <c r="O436" s="86"/>
      <c r="P436" s="215">
        <f>O436*H436</f>
        <v>0</v>
      </c>
      <c r="Q436" s="215">
        <v>0.078200000000000006</v>
      </c>
      <c r="R436" s="215">
        <f>Q436*H436</f>
        <v>0.63341999999999998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175</v>
      </c>
      <c r="AT436" s="217" t="s">
        <v>266</v>
      </c>
      <c r="AU436" s="217" t="s">
        <v>82</v>
      </c>
      <c r="AY436" s="19" t="s">
        <v>128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78</v>
      </c>
      <c r="BK436" s="218">
        <f>ROUND(I436*H436,2)</f>
        <v>0</v>
      </c>
      <c r="BL436" s="19" t="s">
        <v>85</v>
      </c>
      <c r="BM436" s="217" t="s">
        <v>1070</v>
      </c>
    </row>
    <row r="437" s="13" customFormat="1">
      <c r="A437" s="13"/>
      <c r="B437" s="224"/>
      <c r="C437" s="225"/>
      <c r="D437" s="226" t="s">
        <v>138</v>
      </c>
      <c r="E437" s="227" t="s">
        <v>21</v>
      </c>
      <c r="F437" s="228" t="s">
        <v>1071</v>
      </c>
      <c r="G437" s="225"/>
      <c r="H437" s="229">
        <v>8.0999999999999996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138</v>
      </c>
      <c r="AU437" s="235" t="s">
        <v>82</v>
      </c>
      <c r="AV437" s="13" t="s">
        <v>82</v>
      </c>
      <c r="AW437" s="13" t="s">
        <v>34</v>
      </c>
      <c r="AX437" s="13" t="s">
        <v>73</v>
      </c>
      <c r="AY437" s="235" t="s">
        <v>128</v>
      </c>
    </row>
    <row r="438" s="14" customFormat="1">
      <c r="A438" s="14"/>
      <c r="B438" s="236"/>
      <c r="C438" s="237"/>
      <c r="D438" s="226" t="s">
        <v>138</v>
      </c>
      <c r="E438" s="238" t="s">
        <v>21</v>
      </c>
      <c r="F438" s="239" t="s">
        <v>146</v>
      </c>
      <c r="G438" s="237"/>
      <c r="H438" s="240">
        <v>8.0999999999999996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138</v>
      </c>
      <c r="AU438" s="246" t="s">
        <v>82</v>
      </c>
      <c r="AV438" s="14" t="s">
        <v>85</v>
      </c>
      <c r="AW438" s="14" t="s">
        <v>34</v>
      </c>
      <c r="AX438" s="14" t="s">
        <v>78</v>
      </c>
      <c r="AY438" s="246" t="s">
        <v>128</v>
      </c>
    </row>
    <row r="439" s="2" customFormat="1" ht="22.2" customHeight="1">
      <c r="A439" s="40"/>
      <c r="B439" s="41"/>
      <c r="C439" s="206" t="s">
        <v>583</v>
      </c>
      <c r="D439" s="206" t="s">
        <v>130</v>
      </c>
      <c r="E439" s="207" t="s">
        <v>1072</v>
      </c>
      <c r="F439" s="208" t="s">
        <v>1073</v>
      </c>
      <c r="G439" s="209" t="s">
        <v>294</v>
      </c>
      <c r="H439" s="210">
        <v>195</v>
      </c>
      <c r="I439" s="211"/>
      <c r="J439" s="212">
        <f>ROUND(I439*H439,2)</f>
        <v>0</v>
      </c>
      <c r="K439" s="208" t="s">
        <v>134</v>
      </c>
      <c r="L439" s="46"/>
      <c r="M439" s="213" t="s">
        <v>21</v>
      </c>
      <c r="N439" s="214" t="s">
        <v>44</v>
      </c>
      <c r="O439" s="86"/>
      <c r="P439" s="215">
        <f>O439*H439</f>
        <v>0</v>
      </c>
      <c r="Q439" s="215">
        <v>0.1295</v>
      </c>
      <c r="R439" s="215">
        <f>Q439*H439</f>
        <v>25.252500000000001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85</v>
      </c>
      <c r="AT439" s="217" t="s">
        <v>130</v>
      </c>
      <c r="AU439" s="217" t="s">
        <v>82</v>
      </c>
      <c r="AY439" s="19" t="s">
        <v>128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78</v>
      </c>
      <c r="BK439" s="218">
        <f>ROUND(I439*H439,2)</f>
        <v>0</v>
      </c>
      <c r="BL439" s="19" t="s">
        <v>85</v>
      </c>
      <c r="BM439" s="217" t="s">
        <v>1074</v>
      </c>
    </row>
    <row r="440" s="2" customFormat="1">
      <c r="A440" s="40"/>
      <c r="B440" s="41"/>
      <c r="C440" s="42"/>
      <c r="D440" s="219" t="s">
        <v>136</v>
      </c>
      <c r="E440" s="42"/>
      <c r="F440" s="220" t="s">
        <v>1075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136</v>
      </c>
      <c r="AU440" s="19" t="s">
        <v>82</v>
      </c>
    </row>
    <row r="441" s="13" customFormat="1">
      <c r="A441" s="13"/>
      <c r="B441" s="224"/>
      <c r="C441" s="225"/>
      <c r="D441" s="226" t="s">
        <v>138</v>
      </c>
      <c r="E441" s="227" t="s">
        <v>21</v>
      </c>
      <c r="F441" s="228" t="s">
        <v>1076</v>
      </c>
      <c r="G441" s="225"/>
      <c r="H441" s="229">
        <v>195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138</v>
      </c>
      <c r="AU441" s="235" t="s">
        <v>82</v>
      </c>
      <c r="AV441" s="13" t="s">
        <v>82</v>
      </c>
      <c r="AW441" s="13" t="s">
        <v>34</v>
      </c>
      <c r="AX441" s="13" t="s">
        <v>78</v>
      </c>
      <c r="AY441" s="235" t="s">
        <v>128</v>
      </c>
    </row>
    <row r="442" s="2" customFormat="1" ht="14.4" customHeight="1">
      <c r="A442" s="40"/>
      <c r="B442" s="41"/>
      <c r="C442" s="259" t="s">
        <v>595</v>
      </c>
      <c r="D442" s="259" t="s">
        <v>266</v>
      </c>
      <c r="E442" s="260" t="s">
        <v>1077</v>
      </c>
      <c r="F442" s="261" t="s">
        <v>1078</v>
      </c>
      <c r="G442" s="262" t="s">
        <v>294</v>
      </c>
      <c r="H442" s="263">
        <v>197</v>
      </c>
      <c r="I442" s="264"/>
      <c r="J442" s="265">
        <f>ROUND(I442*H442,2)</f>
        <v>0</v>
      </c>
      <c r="K442" s="261" t="s">
        <v>134</v>
      </c>
      <c r="L442" s="266"/>
      <c r="M442" s="267" t="s">
        <v>21</v>
      </c>
      <c r="N442" s="268" t="s">
        <v>44</v>
      </c>
      <c r="O442" s="86"/>
      <c r="P442" s="215">
        <f>O442*H442</f>
        <v>0</v>
      </c>
      <c r="Q442" s="215">
        <v>0.044999999999999998</v>
      </c>
      <c r="R442" s="215">
        <f>Q442*H442</f>
        <v>8.8650000000000002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175</v>
      </c>
      <c r="AT442" s="217" t="s">
        <v>266</v>
      </c>
      <c r="AU442" s="217" t="s">
        <v>82</v>
      </c>
      <c r="AY442" s="19" t="s">
        <v>128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78</v>
      </c>
      <c r="BK442" s="218">
        <f>ROUND(I442*H442,2)</f>
        <v>0</v>
      </c>
      <c r="BL442" s="19" t="s">
        <v>85</v>
      </c>
      <c r="BM442" s="217" t="s">
        <v>1079</v>
      </c>
    </row>
    <row r="443" s="13" customFormat="1">
      <c r="A443" s="13"/>
      <c r="B443" s="224"/>
      <c r="C443" s="225"/>
      <c r="D443" s="226" t="s">
        <v>138</v>
      </c>
      <c r="E443" s="227" t="s">
        <v>21</v>
      </c>
      <c r="F443" s="228" t="s">
        <v>1080</v>
      </c>
      <c r="G443" s="225"/>
      <c r="H443" s="229">
        <v>196.94999999999999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138</v>
      </c>
      <c r="AU443" s="235" t="s">
        <v>82</v>
      </c>
      <c r="AV443" s="13" t="s">
        <v>82</v>
      </c>
      <c r="AW443" s="13" t="s">
        <v>34</v>
      </c>
      <c r="AX443" s="13" t="s">
        <v>73</v>
      </c>
      <c r="AY443" s="235" t="s">
        <v>128</v>
      </c>
    </row>
    <row r="444" s="14" customFormat="1">
      <c r="A444" s="14"/>
      <c r="B444" s="236"/>
      <c r="C444" s="237"/>
      <c r="D444" s="226" t="s">
        <v>138</v>
      </c>
      <c r="E444" s="238" t="s">
        <v>21</v>
      </c>
      <c r="F444" s="239" t="s">
        <v>146</v>
      </c>
      <c r="G444" s="237"/>
      <c r="H444" s="240">
        <v>196.94999999999999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138</v>
      </c>
      <c r="AU444" s="246" t="s">
        <v>82</v>
      </c>
      <c r="AV444" s="14" t="s">
        <v>85</v>
      </c>
      <c r="AW444" s="14" t="s">
        <v>34</v>
      </c>
      <c r="AX444" s="14" t="s">
        <v>73</v>
      </c>
      <c r="AY444" s="246" t="s">
        <v>128</v>
      </c>
    </row>
    <row r="445" s="13" customFormat="1">
      <c r="A445" s="13"/>
      <c r="B445" s="224"/>
      <c r="C445" s="225"/>
      <c r="D445" s="226" t="s">
        <v>138</v>
      </c>
      <c r="E445" s="227" t="s">
        <v>21</v>
      </c>
      <c r="F445" s="228" t="s">
        <v>1081</v>
      </c>
      <c r="G445" s="225"/>
      <c r="H445" s="229">
        <v>197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138</v>
      </c>
      <c r="AU445" s="235" t="s">
        <v>82</v>
      </c>
      <c r="AV445" s="13" t="s">
        <v>82</v>
      </c>
      <c r="AW445" s="13" t="s">
        <v>34</v>
      </c>
      <c r="AX445" s="13" t="s">
        <v>78</v>
      </c>
      <c r="AY445" s="235" t="s">
        <v>128</v>
      </c>
    </row>
    <row r="446" s="2" customFormat="1" ht="22.2" customHeight="1">
      <c r="A446" s="40"/>
      <c r="B446" s="41"/>
      <c r="C446" s="206" t="s">
        <v>601</v>
      </c>
      <c r="D446" s="206" t="s">
        <v>130</v>
      </c>
      <c r="E446" s="207" t="s">
        <v>1082</v>
      </c>
      <c r="F446" s="208" t="s">
        <v>1083</v>
      </c>
      <c r="G446" s="209" t="s">
        <v>294</v>
      </c>
      <c r="H446" s="210">
        <v>117</v>
      </c>
      <c r="I446" s="211"/>
      <c r="J446" s="212">
        <f>ROUND(I446*H446,2)</f>
        <v>0</v>
      </c>
      <c r="K446" s="208" t="s">
        <v>134</v>
      </c>
      <c r="L446" s="46"/>
      <c r="M446" s="213" t="s">
        <v>21</v>
      </c>
      <c r="N446" s="214" t="s">
        <v>44</v>
      </c>
      <c r="O446" s="86"/>
      <c r="P446" s="215">
        <f>O446*H446</f>
        <v>0</v>
      </c>
      <c r="Q446" s="215">
        <v>0.10095</v>
      </c>
      <c r="R446" s="215">
        <f>Q446*H446</f>
        <v>11.81115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85</v>
      </c>
      <c r="AT446" s="217" t="s">
        <v>130</v>
      </c>
      <c r="AU446" s="217" t="s">
        <v>82</v>
      </c>
      <c r="AY446" s="19" t="s">
        <v>128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78</v>
      </c>
      <c r="BK446" s="218">
        <f>ROUND(I446*H446,2)</f>
        <v>0</v>
      </c>
      <c r="BL446" s="19" t="s">
        <v>85</v>
      </c>
      <c r="BM446" s="217" t="s">
        <v>1084</v>
      </c>
    </row>
    <row r="447" s="2" customFormat="1">
      <c r="A447" s="40"/>
      <c r="B447" s="41"/>
      <c r="C447" s="42"/>
      <c r="D447" s="219" t="s">
        <v>136</v>
      </c>
      <c r="E447" s="42"/>
      <c r="F447" s="220" t="s">
        <v>1085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136</v>
      </c>
      <c r="AU447" s="19" t="s">
        <v>82</v>
      </c>
    </row>
    <row r="448" s="13" customFormat="1">
      <c r="A448" s="13"/>
      <c r="B448" s="224"/>
      <c r="C448" s="225"/>
      <c r="D448" s="226" t="s">
        <v>138</v>
      </c>
      <c r="E448" s="227" t="s">
        <v>21</v>
      </c>
      <c r="F448" s="228" t="s">
        <v>813</v>
      </c>
      <c r="G448" s="225"/>
      <c r="H448" s="229">
        <v>117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138</v>
      </c>
      <c r="AU448" s="235" t="s">
        <v>82</v>
      </c>
      <c r="AV448" s="13" t="s">
        <v>82</v>
      </c>
      <c r="AW448" s="13" t="s">
        <v>34</v>
      </c>
      <c r="AX448" s="13" t="s">
        <v>73</v>
      </c>
      <c r="AY448" s="235" t="s">
        <v>128</v>
      </c>
    </row>
    <row r="449" s="14" customFormat="1">
      <c r="A449" s="14"/>
      <c r="B449" s="236"/>
      <c r="C449" s="237"/>
      <c r="D449" s="226" t="s">
        <v>138</v>
      </c>
      <c r="E449" s="238" t="s">
        <v>21</v>
      </c>
      <c r="F449" s="239" t="s">
        <v>146</v>
      </c>
      <c r="G449" s="237"/>
      <c r="H449" s="240">
        <v>117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138</v>
      </c>
      <c r="AU449" s="246" t="s">
        <v>82</v>
      </c>
      <c r="AV449" s="14" t="s">
        <v>85</v>
      </c>
      <c r="AW449" s="14" t="s">
        <v>34</v>
      </c>
      <c r="AX449" s="14" t="s">
        <v>78</v>
      </c>
      <c r="AY449" s="246" t="s">
        <v>128</v>
      </c>
    </row>
    <row r="450" s="2" customFormat="1" ht="14.4" customHeight="1">
      <c r="A450" s="40"/>
      <c r="B450" s="41"/>
      <c r="C450" s="259" t="s">
        <v>610</v>
      </c>
      <c r="D450" s="259" t="s">
        <v>266</v>
      </c>
      <c r="E450" s="260" t="s">
        <v>1086</v>
      </c>
      <c r="F450" s="261" t="s">
        <v>1087</v>
      </c>
      <c r="G450" s="262" t="s">
        <v>294</v>
      </c>
      <c r="H450" s="263">
        <v>118.2</v>
      </c>
      <c r="I450" s="264"/>
      <c r="J450" s="265">
        <f>ROUND(I450*H450,2)</f>
        <v>0</v>
      </c>
      <c r="K450" s="261" t="s">
        <v>134</v>
      </c>
      <c r="L450" s="266"/>
      <c r="M450" s="267" t="s">
        <v>21</v>
      </c>
      <c r="N450" s="268" t="s">
        <v>44</v>
      </c>
      <c r="O450" s="86"/>
      <c r="P450" s="215">
        <f>O450*H450</f>
        <v>0</v>
      </c>
      <c r="Q450" s="215">
        <v>0.024</v>
      </c>
      <c r="R450" s="215">
        <f>Q450*H450</f>
        <v>2.8368000000000002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175</v>
      </c>
      <c r="AT450" s="217" t="s">
        <v>266</v>
      </c>
      <c r="AU450" s="217" t="s">
        <v>82</v>
      </c>
      <c r="AY450" s="19" t="s">
        <v>128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78</v>
      </c>
      <c r="BK450" s="218">
        <f>ROUND(I450*H450,2)</f>
        <v>0</v>
      </c>
      <c r="BL450" s="19" t="s">
        <v>85</v>
      </c>
      <c r="BM450" s="217" t="s">
        <v>1088</v>
      </c>
    </row>
    <row r="451" s="13" customFormat="1">
      <c r="A451" s="13"/>
      <c r="B451" s="224"/>
      <c r="C451" s="225"/>
      <c r="D451" s="226" t="s">
        <v>138</v>
      </c>
      <c r="E451" s="227" t="s">
        <v>21</v>
      </c>
      <c r="F451" s="228" t="s">
        <v>1089</v>
      </c>
      <c r="G451" s="225"/>
      <c r="H451" s="229">
        <v>118.17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138</v>
      </c>
      <c r="AU451" s="235" t="s">
        <v>82</v>
      </c>
      <c r="AV451" s="13" t="s">
        <v>82</v>
      </c>
      <c r="AW451" s="13" t="s">
        <v>34</v>
      </c>
      <c r="AX451" s="13" t="s">
        <v>73</v>
      </c>
      <c r="AY451" s="235" t="s">
        <v>128</v>
      </c>
    </row>
    <row r="452" s="14" customFormat="1">
      <c r="A452" s="14"/>
      <c r="B452" s="236"/>
      <c r="C452" s="237"/>
      <c r="D452" s="226" t="s">
        <v>138</v>
      </c>
      <c r="E452" s="238" t="s">
        <v>21</v>
      </c>
      <c r="F452" s="239" t="s">
        <v>146</v>
      </c>
      <c r="G452" s="237"/>
      <c r="H452" s="240">
        <v>118.17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138</v>
      </c>
      <c r="AU452" s="246" t="s">
        <v>82</v>
      </c>
      <c r="AV452" s="14" t="s">
        <v>85</v>
      </c>
      <c r="AW452" s="14" t="s">
        <v>34</v>
      </c>
      <c r="AX452" s="14" t="s">
        <v>73</v>
      </c>
      <c r="AY452" s="246" t="s">
        <v>128</v>
      </c>
    </row>
    <row r="453" s="13" customFormat="1">
      <c r="A453" s="13"/>
      <c r="B453" s="224"/>
      <c r="C453" s="225"/>
      <c r="D453" s="226" t="s">
        <v>138</v>
      </c>
      <c r="E453" s="227" t="s">
        <v>21</v>
      </c>
      <c r="F453" s="228" t="s">
        <v>1090</v>
      </c>
      <c r="G453" s="225"/>
      <c r="H453" s="229">
        <v>118.2</v>
      </c>
      <c r="I453" s="230"/>
      <c r="J453" s="225"/>
      <c r="K453" s="225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138</v>
      </c>
      <c r="AU453" s="235" t="s">
        <v>82</v>
      </c>
      <c r="AV453" s="13" t="s">
        <v>82</v>
      </c>
      <c r="AW453" s="13" t="s">
        <v>34</v>
      </c>
      <c r="AX453" s="13" t="s">
        <v>78</v>
      </c>
      <c r="AY453" s="235" t="s">
        <v>128</v>
      </c>
    </row>
    <row r="454" s="2" customFormat="1" ht="14.4" customHeight="1">
      <c r="A454" s="40"/>
      <c r="B454" s="41"/>
      <c r="C454" s="206" t="s">
        <v>616</v>
      </c>
      <c r="D454" s="206" t="s">
        <v>130</v>
      </c>
      <c r="E454" s="207" t="s">
        <v>1091</v>
      </c>
      <c r="F454" s="208" t="s">
        <v>1092</v>
      </c>
      <c r="G454" s="209" t="s">
        <v>178</v>
      </c>
      <c r="H454" s="210">
        <v>74.299999999999997</v>
      </c>
      <c r="I454" s="211"/>
      <c r="J454" s="212">
        <f>ROUND(I454*H454,2)</f>
        <v>0</v>
      </c>
      <c r="K454" s="208" t="s">
        <v>134</v>
      </c>
      <c r="L454" s="46"/>
      <c r="M454" s="213" t="s">
        <v>21</v>
      </c>
      <c r="N454" s="214" t="s">
        <v>44</v>
      </c>
      <c r="O454" s="86"/>
      <c r="P454" s="215">
        <f>O454*H454</f>
        <v>0</v>
      </c>
      <c r="Q454" s="215">
        <v>2.2563399999999998</v>
      </c>
      <c r="R454" s="215">
        <f>Q454*H454</f>
        <v>167.64606199999997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85</v>
      </c>
      <c r="AT454" s="217" t="s">
        <v>130</v>
      </c>
      <c r="AU454" s="217" t="s">
        <v>82</v>
      </c>
      <c r="AY454" s="19" t="s">
        <v>128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78</v>
      </c>
      <c r="BK454" s="218">
        <f>ROUND(I454*H454,2)</f>
        <v>0</v>
      </c>
      <c r="BL454" s="19" t="s">
        <v>85</v>
      </c>
      <c r="BM454" s="217" t="s">
        <v>1093</v>
      </c>
    </row>
    <row r="455" s="2" customFormat="1">
      <c r="A455" s="40"/>
      <c r="B455" s="41"/>
      <c r="C455" s="42"/>
      <c r="D455" s="219" t="s">
        <v>136</v>
      </c>
      <c r="E455" s="42"/>
      <c r="F455" s="220" t="s">
        <v>1094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136</v>
      </c>
      <c r="AU455" s="19" t="s">
        <v>82</v>
      </c>
    </row>
    <row r="456" s="13" customFormat="1">
      <c r="A456" s="13"/>
      <c r="B456" s="224"/>
      <c r="C456" s="225"/>
      <c r="D456" s="226" t="s">
        <v>138</v>
      </c>
      <c r="E456" s="227" t="s">
        <v>21</v>
      </c>
      <c r="F456" s="228" t="s">
        <v>1095</v>
      </c>
      <c r="G456" s="225"/>
      <c r="H456" s="229">
        <v>68.25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138</v>
      </c>
      <c r="AU456" s="235" t="s">
        <v>82</v>
      </c>
      <c r="AV456" s="13" t="s">
        <v>82</v>
      </c>
      <c r="AW456" s="13" t="s">
        <v>34</v>
      </c>
      <c r="AX456" s="13" t="s">
        <v>73</v>
      </c>
      <c r="AY456" s="235" t="s">
        <v>128</v>
      </c>
    </row>
    <row r="457" s="13" customFormat="1">
      <c r="A457" s="13"/>
      <c r="B457" s="224"/>
      <c r="C457" s="225"/>
      <c r="D457" s="226" t="s">
        <v>138</v>
      </c>
      <c r="E457" s="227" t="s">
        <v>21</v>
      </c>
      <c r="F457" s="228" t="s">
        <v>1096</v>
      </c>
      <c r="G457" s="225"/>
      <c r="H457" s="229">
        <v>6.0499999999999998</v>
      </c>
      <c r="I457" s="230"/>
      <c r="J457" s="225"/>
      <c r="K457" s="225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138</v>
      </c>
      <c r="AU457" s="235" t="s">
        <v>82</v>
      </c>
      <c r="AV457" s="13" t="s">
        <v>82</v>
      </c>
      <c r="AW457" s="13" t="s">
        <v>34</v>
      </c>
      <c r="AX457" s="13" t="s">
        <v>73</v>
      </c>
      <c r="AY457" s="235" t="s">
        <v>128</v>
      </c>
    </row>
    <row r="458" s="14" customFormat="1">
      <c r="A458" s="14"/>
      <c r="B458" s="236"/>
      <c r="C458" s="237"/>
      <c r="D458" s="226" t="s">
        <v>138</v>
      </c>
      <c r="E458" s="238" t="s">
        <v>21</v>
      </c>
      <c r="F458" s="239" t="s">
        <v>146</v>
      </c>
      <c r="G458" s="237"/>
      <c r="H458" s="240">
        <v>74.299999999999997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138</v>
      </c>
      <c r="AU458" s="246" t="s">
        <v>82</v>
      </c>
      <c r="AV458" s="14" t="s">
        <v>85</v>
      </c>
      <c r="AW458" s="14" t="s">
        <v>34</v>
      </c>
      <c r="AX458" s="14" t="s">
        <v>78</v>
      </c>
      <c r="AY458" s="246" t="s">
        <v>128</v>
      </c>
    </row>
    <row r="459" s="2" customFormat="1" ht="22.2" customHeight="1">
      <c r="A459" s="40"/>
      <c r="B459" s="41"/>
      <c r="C459" s="206" t="s">
        <v>622</v>
      </c>
      <c r="D459" s="206" t="s">
        <v>130</v>
      </c>
      <c r="E459" s="207" t="s">
        <v>671</v>
      </c>
      <c r="F459" s="208" t="s">
        <v>672</v>
      </c>
      <c r="G459" s="209" t="s">
        <v>133</v>
      </c>
      <c r="H459" s="210">
        <v>72.409999999999997</v>
      </c>
      <c r="I459" s="211"/>
      <c r="J459" s="212">
        <f>ROUND(I459*H459,2)</f>
        <v>0</v>
      </c>
      <c r="K459" s="208" t="s">
        <v>21</v>
      </c>
      <c r="L459" s="46"/>
      <c r="M459" s="213" t="s">
        <v>21</v>
      </c>
      <c r="N459" s="214" t="s">
        <v>44</v>
      </c>
      <c r="O459" s="86"/>
      <c r="P459" s="215">
        <f>O459*H459</f>
        <v>0</v>
      </c>
      <c r="Q459" s="215">
        <v>0.00036000000000000002</v>
      </c>
      <c r="R459" s="215">
        <f>Q459*H459</f>
        <v>0.0260676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85</v>
      </c>
      <c r="AT459" s="217" t="s">
        <v>130</v>
      </c>
      <c r="AU459" s="217" t="s">
        <v>82</v>
      </c>
      <c r="AY459" s="19" t="s">
        <v>128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78</v>
      </c>
      <c r="BK459" s="218">
        <f>ROUND(I459*H459,2)</f>
        <v>0</v>
      </c>
      <c r="BL459" s="19" t="s">
        <v>85</v>
      </c>
      <c r="BM459" s="217" t="s">
        <v>1097</v>
      </c>
    </row>
    <row r="460" s="13" customFormat="1">
      <c r="A460" s="13"/>
      <c r="B460" s="224"/>
      <c r="C460" s="225"/>
      <c r="D460" s="226" t="s">
        <v>138</v>
      </c>
      <c r="E460" s="227" t="s">
        <v>21</v>
      </c>
      <c r="F460" s="228" t="s">
        <v>1098</v>
      </c>
      <c r="G460" s="225"/>
      <c r="H460" s="229">
        <v>72.409000000000006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138</v>
      </c>
      <c r="AU460" s="235" t="s">
        <v>82</v>
      </c>
      <c r="AV460" s="13" t="s">
        <v>82</v>
      </c>
      <c r="AW460" s="13" t="s">
        <v>34</v>
      </c>
      <c r="AX460" s="13" t="s">
        <v>73</v>
      </c>
      <c r="AY460" s="235" t="s">
        <v>128</v>
      </c>
    </row>
    <row r="461" s="14" customFormat="1">
      <c r="A461" s="14"/>
      <c r="B461" s="236"/>
      <c r="C461" s="237"/>
      <c r="D461" s="226" t="s">
        <v>138</v>
      </c>
      <c r="E461" s="238" t="s">
        <v>21</v>
      </c>
      <c r="F461" s="239" t="s">
        <v>146</v>
      </c>
      <c r="G461" s="237"/>
      <c r="H461" s="240">
        <v>72.409000000000006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6" t="s">
        <v>138</v>
      </c>
      <c r="AU461" s="246" t="s">
        <v>82</v>
      </c>
      <c r="AV461" s="14" t="s">
        <v>85</v>
      </c>
      <c r="AW461" s="14" t="s">
        <v>34</v>
      </c>
      <c r="AX461" s="14" t="s">
        <v>73</v>
      </c>
      <c r="AY461" s="246" t="s">
        <v>128</v>
      </c>
    </row>
    <row r="462" s="13" customFormat="1">
      <c r="A462" s="13"/>
      <c r="B462" s="224"/>
      <c r="C462" s="225"/>
      <c r="D462" s="226" t="s">
        <v>138</v>
      </c>
      <c r="E462" s="227" t="s">
        <v>21</v>
      </c>
      <c r="F462" s="228" t="s">
        <v>1099</v>
      </c>
      <c r="G462" s="225"/>
      <c r="H462" s="229">
        <v>72.409999999999997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138</v>
      </c>
      <c r="AU462" s="235" t="s">
        <v>82</v>
      </c>
      <c r="AV462" s="13" t="s">
        <v>82</v>
      </c>
      <c r="AW462" s="13" t="s">
        <v>34</v>
      </c>
      <c r="AX462" s="13" t="s">
        <v>78</v>
      </c>
      <c r="AY462" s="235" t="s">
        <v>128</v>
      </c>
    </row>
    <row r="463" s="2" customFormat="1" ht="22.2" customHeight="1">
      <c r="A463" s="40"/>
      <c r="B463" s="41"/>
      <c r="C463" s="206" t="s">
        <v>627</v>
      </c>
      <c r="D463" s="206" t="s">
        <v>130</v>
      </c>
      <c r="E463" s="207" t="s">
        <v>677</v>
      </c>
      <c r="F463" s="208" t="s">
        <v>678</v>
      </c>
      <c r="G463" s="209" t="s">
        <v>294</v>
      </c>
      <c r="H463" s="210">
        <v>66.099999999999994</v>
      </c>
      <c r="I463" s="211"/>
      <c r="J463" s="212">
        <f>ROUND(I463*H463,2)</f>
        <v>0</v>
      </c>
      <c r="K463" s="208" t="s">
        <v>134</v>
      </c>
      <c r="L463" s="46"/>
      <c r="M463" s="213" t="s">
        <v>21</v>
      </c>
      <c r="N463" s="214" t="s">
        <v>44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85</v>
      </c>
      <c r="AT463" s="217" t="s">
        <v>130</v>
      </c>
      <c r="AU463" s="217" t="s">
        <v>82</v>
      </c>
      <c r="AY463" s="19" t="s">
        <v>128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78</v>
      </c>
      <c r="BK463" s="218">
        <f>ROUND(I463*H463,2)</f>
        <v>0</v>
      </c>
      <c r="BL463" s="19" t="s">
        <v>85</v>
      </c>
      <c r="BM463" s="217" t="s">
        <v>1100</v>
      </c>
    </row>
    <row r="464" s="2" customFormat="1">
      <c r="A464" s="40"/>
      <c r="B464" s="41"/>
      <c r="C464" s="42"/>
      <c r="D464" s="219" t="s">
        <v>136</v>
      </c>
      <c r="E464" s="42"/>
      <c r="F464" s="220" t="s">
        <v>1101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136</v>
      </c>
      <c r="AU464" s="19" t="s">
        <v>82</v>
      </c>
    </row>
    <row r="465" s="13" customFormat="1">
      <c r="A465" s="13"/>
      <c r="B465" s="224"/>
      <c r="C465" s="225"/>
      <c r="D465" s="226" t="s">
        <v>138</v>
      </c>
      <c r="E465" s="227" t="s">
        <v>21</v>
      </c>
      <c r="F465" s="228" t="s">
        <v>1102</v>
      </c>
      <c r="G465" s="225"/>
      <c r="H465" s="229">
        <v>66.099999999999994</v>
      </c>
      <c r="I465" s="230"/>
      <c r="J465" s="225"/>
      <c r="K465" s="225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138</v>
      </c>
      <c r="AU465" s="235" t="s">
        <v>82</v>
      </c>
      <c r="AV465" s="13" t="s">
        <v>82</v>
      </c>
      <c r="AW465" s="13" t="s">
        <v>34</v>
      </c>
      <c r="AX465" s="13" t="s">
        <v>73</v>
      </c>
      <c r="AY465" s="235" t="s">
        <v>128</v>
      </c>
    </row>
    <row r="466" s="14" customFormat="1">
      <c r="A466" s="14"/>
      <c r="B466" s="236"/>
      <c r="C466" s="237"/>
      <c r="D466" s="226" t="s">
        <v>138</v>
      </c>
      <c r="E466" s="238" t="s">
        <v>21</v>
      </c>
      <c r="F466" s="239" t="s">
        <v>146</v>
      </c>
      <c r="G466" s="237"/>
      <c r="H466" s="240">
        <v>66.099999999999994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138</v>
      </c>
      <c r="AU466" s="246" t="s">
        <v>82</v>
      </c>
      <c r="AV466" s="14" t="s">
        <v>85</v>
      </c>
      <c r="AW466" s="14" t="s">
        <v>34</v>
      </c>
      <c r="AX466" s="14" t="s">
        <v>78</v>
      </c>
      <c r="AY466" s="246" t="s">
        <v>128</v>
      </c>
    </row>
    <row r="467" s="2" customFormat="1" ht="14.4" customHeight="1">
      <c r="A467" s="40"/>
      <c r="B467" s="41"/>
      <c r="C467" s="206" t="s">
        <v>632</v>
      </c>
      <c r="D467" s="206" t="s">
        <v>130</v>
      </c>
      <c r="E467" s="207" t="s">
        <v>694</v>
      </c>
      <c r="F467" s="208" t="s">
        <v>695</v>
      </c>
      <c r="G467" s="209" t="s">
        <v>294</v>
      </c>
      <c r="H467" s="210">
        <v>221</v>
      </c>
      <c r="I467" s="211"/>
      <c r="J467" s="212">
        <f>ROUND(I467*H467,2)</f>
        <v>0</v>
      </c>
      <c r="K467" s="208" t="s">
        <v>134</v>
      </c>
      <c r="L467" s="46"/>
      <c r="M467" s="213" t="s">
        <v>21</v>
      </c>
      <c r="N467" s="214" t="s">
        <v>44</v>
      </c>
      <c r="O467" s="86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85</v>
      </c>
      <c r="AT467" s="217" t="s">
        <v>130</v>
      </c>
      <c r="AU467" s="217" t="s">
        <v>82</v>
      </c>
      <c r="AY467" s="19" t="s">
        <v>128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78</v>
      </c>
      <c r="BK467" s="218">
        <f>ROUND(I467*H467,2)</f>
        <v>0</v>
      </c>
      <c r="BL467" s="19" t="s">
        <v>85</v>
      </c>
      <c r="BM467" s="217" t="s">
        <v>1103</v>
      </c>
    </row>
    <row r="468" s="2" customFormat="1">
      <c r="A468" s="40"/>
      <c r="B468" s="41"/>
      <c r="C468" s="42"/>
      <c r="D468" s="219" t="s">
        <v>136</v>
      </c>
      <c r="E468" s="42"/>
      <c r="F468" s="220" t="s">
        <v>697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136</v>
      </c>
      <c r="AU468" s="19" t="s">
        <v>82</v>
      </c>
    </row>
    <row r="469" s="13" customFormat="1">
      <c r="A469" s="13"/>
      <c r="B469" s="224"/>
      <c r="C469" s="225"/>
      <c r="D469" s="226" t="s">
        <v>138</v>
      </c>
      <c r="E469" s="227" t="s">
        <v>21</v>
      </c>
      <c r="F469" s="228" t="s">
        <v>1104</v>
      </c>
      <c r="G469" s="225"/>
      <c r="H469" s="229">
        <v>221</v>
      </c>
      <c r="I469" s="230"/>
      <c r="J469" s="225"/>
      <c r="K469" s="225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138</v>
      </c>
      <c r="AU469" s="235" t="s">
        <v>82</v>
      </c>
      <c r="AV469" s="13" t="s">
        <v>82</v>
      </c>
      <c r="AW469" s="13" t="s">
        <v>34</v>
      </c>
      <c r="AX469" s="13" t="s">
        <v>73</v>
      </c>
      <c r="AY469" s="235" t="s">
        <v>128</v>
      </c>
    </row>
    <row r="470" s="14" customFormat="1">
      <c r="A470" s="14"/>
      <c r="B470" s="236"/>
      <c r="C470" s="237"/>
      <c r="D470" s="226" t="s">
        <v>138</v>
      </c>
      <c r="E470" s="238" t="s">
        <v>21</v>
      </c>
      <c r="F470" s="239" t="s">
        <v>146</v>
      </c>
      <c r="G470" s="237"/>
      <c r="H470" s="240">
        <v>221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138</v>
      </c>
      <c r="AU470" s="246" t="s">
        <v>82</v>
      </c>
      <c r="AV470" s="14" t="s">
        <v>85</v>
      </c>
      <c r="AW470" s="14" t="s">
        <v>34</v>
      </c>
      <c r="AX470" s="14" t="s">
        <v>78</v>
      </c>
      <c r="AY470" s="246" t="s">
        <v>128</v>
      </c>
    </row>
    <row r="471" s="2" customFormat="1" ht="22.2" customHeight="1">
      <c r="A471" s="40"/>
      <c r="B471" s="41"/>
      <c r="C471" s="206" t="s">
        <v>636</v>
      </c>
      <c r="D471" s="206" t="s">
        <v>130</v>
      </c>
      <c r="E471" s="207" t="s">
        <v>1105</v>
      </c>
      <c r="F471" s="208" t="s">
        <v>1106</v>
      </c>
      <c r="G471" s="209" t="s">
        <v>294</v>
      </c>
      <c r="H471" s="210">
        <v>4</v>
      </c>
      <c r="I471" s="211"/>
      <c r="J471" s="212">
        <f>ROUND(I471*H471,2)</f>
        <v>0</v>
      </c>
      <c r="K471" s="208" t="s">
        <v>21</v>
      </c>
      <c r="L471" s="46"/>
      <c r="M471" s="213" t="s">
        <v>21</v>
      </c>
      <c r="N471" s="214" t="s">
        <v>44</v>
      </c>
      <c r="O471" s="86"/>
      <c r="P471" s="215">
        <f>O471*H471</f>
        <v>0</v>
      </c>
      <c r="Q471" s="215">
        <v>0.43819000000000002</v>
      </c>
      <c r="R471" s="215">
        <f>Q471*H471</f>
        <v>1.7527600000000001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85</v>
      </c>
      <c r="AT471" s="217" t="s">
        <v>130</v>
      </c>
      <c r="AU471" s="217" t="s">
        <v>82</v>
      </c>
      <c r="AY471" s="19" t="s">
        <v>128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78</v>
      </c>
      <c r="BK471" s="218">
        <f>ROUND(I471*H471,2)</f>
        <v>0</v>
      </c>
      <c r="BL471" s="19" t="s">
        <v>85</v>
      </c>
      <c r="BM471" s="217" t="s">
        <v>1107</v>
      </c>
    </row>
    <row r="472" s="13" customFormat="1">
      <c r="A472" s="13"/>
      <c r="B472" s="224"/>
      <c r="C472" s="225"/>
      <c r="D472" s="226" t="s">
        <v>138</v>
      </c>
      <c r="E472" s="227" t="s">
        <v>21</v>
      </c>
      <c r="F472" s="228" t="s">
        <v>85</v>
      </c>
      <c r="G472" s="225"/>
      <c r="H472" s="229">
        <v>4</v>
      </c>
      <c r="I472" s="230"/>
      <c r="J472" s="225"/>
      <c r="K472" s="225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138</v>
      </c>
      <c r="AU472" s="235" t="s">
        <v>82</v>
      </c>
      <c r="AV472" s="13" t="s">
        <v>82</v>
      </c>
      <c r="AW472" s="13" t="s">
        <v>34</v>
      </c>
      <c r="AX472" s="13" t="s">
        <v>78</v>
      </c>
      <c r="AY472" s="235" t="s">
        <v>128</v>
      </c>
    </row>
    <row r="473" s="2" customFormat="1" ht="30" customHeight="1">
      <c r="A473" s="40"/>
      <c r="B473" s="41"/>
      <c r="C473" s="206" t="s">
        <v>642</v>
      </c>
      <c r="D473" s="206" t="s">
        <v>130</v>
      </c>
      <c r="E473" s="207" t="s">
        <v>711</v>
      </c>
      <c r="F473" s="208" t="s">
        <v>712</v>
      </c>
      <c r="G473" s="209" t="s">
        <v>133</v>
      </c>
      <c r="H473" s="210">
        <v>79</v>
      </c>
      <c r="I473" s="211"/>
      <c r="J473" s="212">
        <f>ROUND(I473*H473,2)</f>
        <v>0</v>
      </c>
      <c r="K473" s="208" t="s">
        <v>134</v>
      </c>
      <c r="L473" s="46"/>
      <c r="M473" s="213" t="s">
        <v>21</v>
      </c>
      <c r="N473" s="214" t="s">
        <v>44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0.02</v>
      </c>
      <c r="T473" s="216">
        <f>S473*H473</f>
        <v>1.5800000000000001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85</v>
      </c>
      <c r="AT473" s="217" t="s">
        <v>130</v>
      </c>
      <c r="AU473" s="217" t="s">
        <v>82</v>
      </c>
      <c r="AY473" s="19" t="s">
        <v>128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78</v>
      </c>
      <c r="BK473" s="218">
        <f>ROUND(I473*H473,2)</f>
        <v>0</v>
      </c>
      <c r="BL473" s="19" t="s">
        <v>85</v>
      </c>
      <c r="BM473" s="217" t="s">
        <v>1108</v>
      </c>
    </row>
    <row r="474" s="2" customFormat="1">
      <c r="A474" s="40"/>
      <c r="B474" s="41"/>
      <c r="C474" s="42"/>
      <c r="D474" s="219" t="s">
        <v>136</v>
      </c>
      <c r="E474" s="42"/>
      <c r="F474" s="220" t="s">
        <v>714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136</v>
      </c>
      <c r="AU474" s="19" t="s">
        <v>82</v>
      </c>
    </row>
    <row r="475" s="13" customFormat="1">
      <c r="A475" s="13"/>
      <c r="B475" s="224"/>
      <c r="C475" s="225"/>
      <c r="D475" s="226" t="s">
        <v>138</v>
      </c>
      <c r="E475" s="227" t="s">
        <v>21</v>
      </c>
      <c r="F475" s="228" t="s">
        <v>583</v>
      </c>
      <c r="G475" s="225"/>
      <c r="H475" s="229">
        <v>79</v>
      </c>
      <c r="I475" s="230"/>
      <c r="J475" s="225"/>
      <c r="K475" s="225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138</v>
      </c>
      <c r="AU475" s="235" t="s">
        <v>82</v>
      </c>
      <c r="AV475" s="13" t="s">
        <v>82</v>
      </c>
      <c r="AW475" s="13" t="s">
        <v>34</v>
      </c>
      <c r="AX475" s="13" t="s">
        <v>78</v>
      </c>
      <c r="AY475" s="235" t="s">
        <v>128</v>
      </c>
    </row>
    <row r="476" s="2" customFormat="1" ht="30" customHeight="1">
      <c r="A476" s="40"/>
      <c r="B476" s="41"/>
      <c r="C476" s="206" t="s">
        <v>647</v>
      </c>
      <c r="D476" s="206" t="s">
        <v>130</v>
      </c>
      <c r="E476" s="207" t="s">
        <v>1109</v>
      </c>
      <c r="F476" s="208" t="s">
        <v>1110</v>
      </c>
      <c r="G476" s="209" t="s">
        <v>294</v>
      </c>
      <c r="H476" s="210">
        <v>16</v>
      </c>
      <c r="I476" s="211"/>
      <c r="J476" s="212">
        <f>ROUND(I476*H476,2)</f>
        <v>0</v>
      </c>
      <c r="K476" s="208" t="s">
        <v>134</v>
      </c>
      <c r="L476" s="46"/>
      <c r="M476" s="213" t="s">
        <v>21</v>
      </c>
      <c r="N476" s="214" t="s">
        <v>44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0.34999999999999998</v>
      </c>
      <c r="T476" s="216">
        <f>S476*H476</f>
        <v>5.5999999999999996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85</v>
      </c>
      <c r="AT476" s="217" t="s">
        <v>130</v>
      </c>
      <c r="AU476" s="217" t="s">
        <v>82</v>
      </c>
      <c r="AY476" s="19" t="s">
        <v>128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78</v>
      </c>
      <c r="BK476" s="218">
        <f>ROUND(I476*H476,2)</f>
        <v>0</v>
      </c>
      <c r="BL476" s="19" t="s">
        <v>85</v>
      </c>
      <c r="BM476" s="217" t="s">
        <v>1111</v>
      </c>
    </row>
    <row r="477" s="2" customFormat="1">
      <c r="A477" s="40"/>
      <c r="B477" s="41"/>
      <c r="C477" s="42"/>
      <c r="D477" s="219" t="s">
        <v>136</v>
      </c>
      <c r="E477" s="42"/>
      <c r="F477" s="220" t="s">
        <v>1112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136</v>
      </c>
      <c r="AU477" s="19" t="s">
        <v>82</v>
      </c>
    </row>
    <row r="478" s="13" customFormat="1">
      <c r="A478" s="13"/>
      <c r="B478" s="224"/>
      <c r="C478" s="225"/>
      <c r="D478" s="226" t="s">
        <v>138</v>
      </c>
      <c r="E478" s="227" t="s">
        <v>21</v>
      </c>
      <c r="F478" s="228" t="s">
        <v>1113</v>
      </c>
      <c r="G478" s="225"/>
      <c r="H478" s="229">
        <v>16</v>
      </c>
      <c r="I478" s="230"/>
      <c r="J478" s="225"/>
      <c r="K478" s="225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138</v>
      </c>
      <c r="AU478" s="235" t="s">
        <v>82</v>
      </c>
      <c r="AV478" s="13" t="s">
        <v>82</v>
      </c>
      <c r="AW478" s="13" t="s">
        <v>34</v>
      </c>
      <c r="AX478" s="13" t="s">
        <v>78</v>
      </c>
      <c r="AY478" s="235" t="s">
        <v>128</v>
      </c>
    </row>
    <row r="479" s="2" customFormat="1" ht="22.2" customHeight="1">
      <c r="A479" s="40"/>
      <c r="B479" s="41"/>
      <c r="C479" s="206" t="s">
        <v>653</v>
      </c>
      <c r="D479" s="206" t="s">
        <v>130</v>
      </c>
      <c r="E479" s="207" t="s">
        <v>1114</v>
      </c>
      <c r="F479" s="208" t="s">
        <v>1115</v>
      </c>
      <c r="G479" s="209" t="s">
        <v>294</v>
      </c>
      <c r="H479" s="210">
        <v>0.29999999999999999</v>
      </c>
      <c r="I479" s="211"/>
      <c r="J479" s="212">
        <f>ROUND(I479*H479,2)</f>
        <v>0</v>
      </c>
      <c r="K479" s="208" t="s">
        <v>134</v>
      </c>
      <c r="L479" s="46"/>
      <c r="M479" s="213" t="s">
        <v>21</v>
      </c>
      <c r="N479" s="214" t="s">
        <v>44</v>
      </c>
      <c r="O479" s="86"/>
      <c r="P479" s="215">
        <f>O479*H479</f>
        <v>0</v>
      </c>
      <c r="Q479" s="215">
        <v>0.0027899999999999999</v>
      </c>
      <c r="R479" s="215">
        <f>Q479*H479</f>
        <v>0.00083699999999999996</v>
      </c>
      <c r="S479" s="215">
        <v>0.056000000000000001</v>
      </c>
      <c r="T479" s="216">
        <f>S479*H479</f>
        <v>0.016799999999999999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85</v>
      </c>
      <c r="AT479" s="217" t="s">
        <v>130</v>
      </c>
      <c r="AU479" s="217" t="s">
        <v>82</v>
      </c>
      <c r="AY479" s="19" t="s">
        <v>128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78</v>
      </c>
      <c r="BK479" s="218">
        <f>ROUND(I479*H479,2)</f>
        <v>0</v>
      </c>
      <c r="BL479" s="19" t="s">
        <v>85</v>
      </c>
      <c r="BM479" s="217" t="s">
        <v>1116</v>
      </c>
    </row>
    <row r="480" s="2" customFormat="1">
      <c r="A480" s="40"/>
      <c r="B480" s="41"/>
      <c r="C480" s="42"/>
      <c r="D480" s="219" t="s">
        <v>136</v>
      </c>
      <c r="E480" s="42"/>
      <c r="F480" s="220" t="s">
        <v>1117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136</v>
      </c>
      <c r="AU480" s="19" t="s">
        <v>82</v>
      </c>
    </row>
    <row r="481" s="13" customFormat="1">
      <c r="A481" s="13"/>
      <c r="B481" s="224"/>
      <c r="C481" s="225"/>
      <c r="D481" s="226" t="s">
        <v>138</v>
      </c>
      <c r="E481" s="227" t="s">
        <v>21</v>
      </c>
      <c r="F481" s="228" t="s">
        <v>1118</v>
      </c>
      <c r="G481" s="225"/>
      <c r="H481" s="229">
        <v>0.29999999999999999</v>
      </c>
      <c r="I481" s="230"/>
      <c r="J481" s="225"/>
      <c r="K481" s="225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138</v>
      </c>
      <c r="AU481" s="235" t="s">
        <v>82</v>
      </c>
      <c r="AV481" s="13" t="s">
        <v>82</v>
      </c>
      <c r="AW481" s="13" t="s">
        <v>34</v>
      </c>
      <c r="AX481" s="13" t="s">
        <v>78</v>
      </c>
      <c r="AY481" s="235" t="s">
        <v>128</v>
      </c>
    </row>
    <row r="482" s="2" customFormat="1" ht="34.8" customHeight="1">
      <c r="A482" s="40"/>
      <c r="B482" s="41"/>
      <c r="C482" s="206" t="s">
        <v>659</v>
      </c>
      <c r="D482" s="206" t="s">
        <v>130</v>
      </c>
      <c r="E482" s="207" t="s">
        <v>1119</v>
      </c>
      <c r="F482" s="208" t="s">
        <v>1120</v>
      </c>
      <c r="G482" s="209" t="s">
        <v>133</v>
      </c>
      <c r="H482" s="210">
        <v>15.5</v>
      </c>
      <c r="I482" s="211"/>
      <c r="J482" s="212">
        <f>ROUND(I482*H482,2)</f>
        <v>0</v>
      </c>
      <c r="K482" s="208" t="s">
        <v>134</v>
      </c>
      <c r="L482" s="46"/>
      <c r="M482" s="213" t="s">
        <v>21</v>
      </c>
      <c r="N482" s="214" t="s">
        <v>44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85</v>
      </c>
      <c r="AT482" s="217" t="s">
        <v>130</v>
      </c>
      <c r="AU482" s="217" t="s">
        <v>82</v>
      </c>
      <c r="AY482" s="19" t="s">
        <v>128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78</v>
      </c>
      <c r="BK482" s="218">
        <f>ROUND(I482*H482,2)</f>
        <v>0</v>
      </c>
      <c r="BL482" s="19" t="s">
        <v>85</v>
      </c>
      <c r="BM482" s="217" t="s">
        <v>1121</v>
      </c>
    </row>
    <row r="483" s="2" customFormat="1">
      <c r="A483" s="40"/>
      <c r="B483" s="41"/>
      <c r="C483" s="42"/>
      <c r="D483" s="219" t="s">
        <v>136</v>
      </c>
      <c r="E483" s="42"/>
      <c r="F483" s="220" t="s">
        <v>1122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136</v>
      </c>
      <c r="AU483" s="19" t="s">
        <v>82</v>
      </c>
    </row>
    <row r="484" s="13" customFormat="1">
      <c r="A484" s="13"/>
      <c r="B484" s="224"/>
      <c r="C484" s="225"/>
      <c r="D484" s="226" t="s">
        <v>138</v>
      </c>
      <c r="E484" s="227" t="s">
        <v>21</v>
      </c>
      <c r="F484" s="228" t="s">
        <v>1123</v>
      </c>
      <c r="G484" s="225"/>
      <c r="H484" s="229">
        <v>15.5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138</v>
      </c>
      <c r="AU484" s="235" t="s">
        <v>82</v>
      </c>
      <c r="AV484" s="13" t="s">
        <v>82</v>
      </c>
      <c r="AW484" s="13" t="s">
        <v>34</v>
      </c>
      <c r="AX484" s="13" t="s">
        <v>78</v>
      </c>
      <c r="AY484" s="235" t="s">
        <v>128</v>
      </c>
    </row>
    <row r="485" s="2" customFormat="1" ht="22.2" customHeight="1">
      <c r="A485" s="40"/>
      <c r="B485" s="41"/>
      <c r="C485" s="206" t="s">
        <v>665</v>
      </c>
      <c r="D485" s="206" t="s">
        <v>130</v>
      </c>
      <c r="E485" s="207" t="s">
        <v>740</v>
      </c>
      <c r="F485" s="208" t="s">
        <v>741</v>
      </c>
      <c r="G485" s="209" t="s">
        <v>250</v>
      </c>
      <c r="H485" s="210">
        <v>291.60500000000002</v>
      </c>
      <c r="I485" s="211"/>
      <c r="J485" s="212">
        <f>ROUND(I485*H485,2)</f>
        <v>0</v>
      </c>
      <c r="K485" s="208" t="s">
        <v>134</v>
      </c>
      <c r="L485" s="46"/>
      <c r="M485" s="213" t="s">
        <v>21</v>
      </c>
      <c r="N485" s="214" t="s">
        <v>44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85</v>
      </c>
      <c r="AT485" s="217" t="s">
        <v>130</v>
      </c>
      <c r="AU485" s="217" t="s">
        <v>82</v>
      </c>
      <c r="AY485" s="19" t="s">
        <v>128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78</v>
      </c>
      <c r="BK485" s="218">
        <f>ROUND(I485*H485,2)</f>
        <v>0</v>
      </c>
      <c r="BL485" s="19" t="s">
        <v>85</v>
      </c>
      <c r="BM485" s="217" t="s">
        <v>1124</v>
      </c>
    </row>
    <row r="486" s="2" customFormat="1">
      <c r="A486" s="40"/>
      <c r="B486" s="41"/>
      <c r="C486" s="42"/>
      <c r="D486" s="219" t="s">
        <v>136</v>
      </c>
      <c r="E486" s="42"/>
      <c r="F486" s="220" t="s">
        <v>743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136</v>
      </c>
      <c r="AU486" s="19" t="s">
        <v>82</v>
      </c>
    </row>
    <row r="487" s="13" customFormat="1">
      <c r="A487" s="13"/>
      <c r="B487" s="224"/>
      <c r="C487" s="225"/>
      <c r="D487" s="226" t="s">
        <v>138</v>
      </c>
      <c r="E487" s="227" t="s">
        <v>21</v>
      </c>
      <c r="F487" s="228" t="s">
        <v>1125</v>
      </c>
      <c r="G487" s="225"/>
      <c r="H487" s="229">
        <v>276.54000000000002</v>
      </c>
      <c r="I487" s="230"/>
      <c r="J487" s="225"/>
      <c r="K487" s="225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138</v>
      </c>
      <c r="AU487" s="235" t="s">
        <v>82</v>
      </c>
      <c r="AV487" s="13" t="s">
        <v>82</v>
      </c>
      <c r="AW487" s="13" t="s">
        <v>34</v>
      </c>
      <c r="AX487" s="13" t="s">
        <v>73</v>
      </c>
      <c r="AY487" s="235" t="s">
        <v>128</v>
      </c>
    </row>
    <row r="488" s="13" customFormat="1">
      <c r="A488" s="13"/>
      <c r="B488" s="224"/>
      <c r="C488" s="225"/>
      <c r="D488" s="226" t="s">
        <v>138</v>
      </c>
      <c r="E488" s="227" t="s">
        <v>21</v>
      </c>
      <c r="F488" s="228" t="s">
        <v>1126</v>
      </c>
      <c r="G488" s="225"/>
      <c r="H488" s="229">
        <v>15.065</v>
      </c>
      <c r="I488" s="230"/>
      <c r="J488" s="225"/>
      <c r="K488" s="225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138</v>
      </c>
      <c r="AU488" s="235" t="s">
        <v>82</v>
      </c>
      <c r="AV488" s="13" t="s">
        <v>82</v>
      </c>
      <c r="AW488" s="13" t="s">
        <v>34</v>
      </c>
      <c r="AX488" s="13" t="s">
        <v>73</v>
      </c>
      <c r="AY488" s="235" t="s">
        <v>128</v>
      </c>
    </row>
    <row r="489" s="14" customFormat="1">
      <c r="A489" s="14"/>
      <c r="B489" s="236"/>
      <c r="C489" s="237"/>
      <c r="D489" s="226" t="s">
        <v>138</v>
      </c>
      <c r="E489" s="238" t="s">
        <v>21</v>
      </c>
      <c r="F489" s="239" t="s">
        <v>146</v>
      </c>
      <c r="G489" s="237"/>
      <c r="H489" s="240">
        <v>291.60500000000002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138</v>
      </c>
      <c r="AU489" s="246" t="s">
        <v>82</v>
      </c>
      <c r="AV489" s="14" t="s">
        <v>85</v>
      </c>
      <c r="AW489" s="14" t="s">
        <v>34</v>
      </c>
      <c r="AX489" s="14" t="s">
        <v>78</v>
      </c>
      <c r="AY489" s="246" t="s">
        <v>128</v>
      </c>
    </row>
    <row r="490" s="2" customFormat="1" ht="22.2" customHeight="1">
      <c r="A490" s="40"/>
      <c r="B490" s="41"/>
      <c r="C490" s="206" t="s">
        <v>670</v>
      </c>
      <c r="D490" s="206" t="s">
        <v>130</v>
      </c>
      <c r="E490" s="207" t="s">
        <v>751</v>
      </c>
      <c r="F490" s="208" t="s">
        <v>752</v>
      </c>
      <c r="G490" s="209" t="s">
        <v>250</v>
      </c>
      <c r="H490" s="210">
        <v>5540.4949999999999</v>
      </c>
      <c r="I490" s="211"/>
      <c r="J490" s="212">
        <f>ROUND(I490*H490,2)</f>
        <v>0</v>
      </c>
      <c r="K490" s="208" t="s">
        <v>134</v>
      </c>
      <c r="L490" s="46"/>
      <c r="M490" s="213" t="s">
        <v>21</v>
      </c>
      <c r="N490" s="214" t="s">
        <v>44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85</v>
      </c>
      <c r="AT490" s="217" t="s">
        <v>130</v>
      </c>
      <c r="AU490" s="217" t="s">
        <v>82</v>
      </c>
      <c r="AY490" s="19" t="s">
        <v>128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78</v>
      </c>
      <c r="BK490" s="218">
        <f>ROUND(I490*H490,2)</f>
        <v>0</v>
      </c>
      <c r="BL490" s="19" t="s">
        <v>85</v>
      </c>
      <c r="BM490" s="217" t="s">
        <v>1127</v>
      </c>
    </row>
    <row r="491" s="2" customFormat="1">
      <c r="A491" s="40"/>
      <c r="B491" s="41"/>
      <c r="C491" s="42"/>
      <c r="D491" s="219" t="s">
        <v>136</v>
      </c>
      <c r="E491" s="42"/>
      <c r="F491" s="220" t="s">
        <v>754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136</v>
      </c>
      <c r="AU491" s="19" t="s">
        <v>82</v>
      </c>
    </row>
    <row r="492" s="13" customFormat="1">
      <c r="A492" s="13"/>
      <c r="B492" s="224"/>
      <c r="C492" s="225"/>
      <c r="D492" s="226" t="s">
        <v>138</v>
      </c>
      <c r="E492" s="227" t="s">
        <v>21</v>
      </c>
      <c r="F492" s="228" t="s">
        <v>1128</v>
      </c>
      <c r="G492" s="225"/>
      <c r="H492" s="229">
        <v>5540.4949999999999</v>
      </c>
      <c r="I492" s="230"/>
      <c r="J492" s="225"/>
      <c r="K492" s="225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138</v>
      </c>
      <c r="AU492" s="235" t="s">
        <v>82</v>
      </c>
      <c r="AV492" s="13" t="s">
        <v>82</v>
      </c>
      <c r="AW492" s="13" t="s">
        <v>34</v>
      </c>
      <c r="AX492" s="13" t="s">
        <v>73</v>
      </c>
      <c r="AY492" s="235" t="s">
        <v>128</v>
      </c>
    </row>
    <row r="493" s="14" customFormat="1">
      <c r="A493" s="14"/>
      <c r="B493" s="236"/>
      <c r="C493" s="237"/>
      <c r="D493" s="226" t="s">
        <v>138</v>
      </c>
      <c r="E493" s="238" t="s">
        <v>21</v>
      </c>
      <c r="F493" s="239" t="s">
        <v>146</v>
      </c>
      <c r="G493" s="237"/>
      <c r="H493" s="240">
        <v>5540.4949999999999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6" t="s">
        <v>138</v>
      </c>
      <c r="AU493" s="246" t="s">
        <v>82</v>
      </c>
      <c r="AV493" s="14" t="s">
        <v>85</v>
      </c>
      <c r="AW493" s="14" t="s">
        <v>34</v>
      </c>
      <c r="AX493" s="14" t="s">
        <v>78</v>
      </c>
      <c r="AY493" s="246" t="s">
        <v>128</v>
      </c>
    </row>
    <row r="494" s="2" customFormat="1" ht="19.8" customHeight="1">
      <c r="A494" s="40"/>
      <c r="B494" s="41"/>
      <c r="C494" s="206" t="s">
        <v>676</v>
      </c>
      <c r="D494" s="206" t="s">
        <v>130</v>
      </c>
      <c r="E494" s="207" t="s">
        <v>769</v>
      </c>
      <c r="F494" s="208" t="s">
        <v>770</v>
      </c>
      <c r="G494" s="209" t="s">
        <v>250</v>
      </c>
      <c r="H494" s="210">
        <v>44.899999999999999</v>
      </c>
      <c r="I494" s="211"/>
      <c r="J494" s="212">
        <f>ROUND(I494*H494,2)</f>
        <v>0</v>
      </c>
      <c r="K494" s="208" t="s">
        <v>134</v>
      </c>
      <c r="L494" s="46"/>
      <c r="M494" s="213" t="s">
        <v>21</v>
      </c>
      <c r="N494" s="214" t="s">
        <v>44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85</v>
      </c>
      <c r="AT494" s="217" t="s">
        <v>130</v>
      </c>
      <c r="AU494" s="217" t="s">
        <v>82</v>
      </c>
      <c r="AY494" s="19" t="s">
        <v>128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78</v>
      </c>
      <c r="BK494" s="218">
        <f>ROUND(I494*H494,2)</f>
        <v>0</v>
      </c>
      <c r="BL494" s="19" t="s">
        <v>85</v>
      </c>
      <c r="BM494" s="217" t="s">
        <v>1129</v>
      </c>
    </row>
    <row r="495" s="2" customFormat="1">
      <c r="A495" s="40"/>
      <c r="B495" s="41"/>
      <c r="C495" s="42"/>
      <c r="D495" s="219" t="s">
        <v>136</v>
      </c>
      <c r="E495" s="42"/>
      <c r="F495" s="220" t="s">
        <v>772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136</v>
      </c>
      <c r="AU495" s="19" t="s">
        <v>82</v>
      </c>
    </row>
    <row r="496" s="13" customFormat="1">
      <c r="A496" s="13"/>
      <c r="B496" s="224"/>
      <c r="C496" s="225"/>
      <c r="D496" s="226" t="s">
        <v>138</v>
      </c>
      <c r="E496" s="227" t="s">
        <v>21</v>
      </c>
      <c r="F496" s="228" t="s">
        <v>1130</v>
      </c>
      <c r="G496" s="225"/>
      <c r="H496" s="229">
        <v>39.270000000000003</v>
      </c>
      <c r="I496" s="230"/>
      <c r="J496" s="225"/>
      <c r="K496" s="225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138</v>
      </c>
      <c r="AU496" s="235" t="s">
        <v>82</v>
      </c>
      <c r="AV496" s="13" t="s">
        <v>82</v>
      </c>
      <c r="AW496" s="13" t="s">
        <v>34</v>
      </c>
      <c r="AX496" s="13" t="s">
        <v>73</v>
      </c>
      <c r="AY496" s="235" t="s">
        <v>128</v>
      </c>
    </row>
    <row r="497" s="13" customFormat="1">
      <c r="A497" s="13"/>
      <c r="B497" s="224"/>
      <c r="C497" s="225"/>
      <c r="D497" s="226" t="s">
        <v>138</v>
      </c>
      <c r="E497" s="227" t="s">
        <v>21</v>
      </c>
      <c r="F497" s="228" t="s">
        <v>1131</v>
      </c>
      <c r="G497" s="225"/>
      <c r="H497" s="229">
        <v>5.6299999999999999</v>
      </c>
      <c r="I497" s="230"/>
      <c r="J497" s="225"/>
      <c r="K497" s="225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138</v>
      </c>
      <c r="AU497" s="235" t="s">
        <v>82</v>
      </c>
      <c r="AV497" s="13" t="s">
        <v>82</v>
      </c>
      <c r="AW497" s="13" t="s">
        <v>34</v>
      </c>
      <c r="AX497" s="13" t="s">
        <v>73</v>
      </c>
      <c r="AY497" s="235" t="s">
        <v>128</v>
      </c>
    </row>
    <row r="498" s="14" customFormat="1">
      <c r="A498" s="14"/>
      <c r="B498" s="236"/>
      <c r="C498" s="237"/>
      <c r="D498" s="226" t="s">
        <v>138</v>
      </c>
      <c r="E498" s="238" t="s">
        <v>21</v>
      </c>
      <c r="F498" s="239" t="s">
        <v>146</v>
      </c>
      <c r="G498" s="237"/>
      <c r="H498" s="240">
        <v>44.899999999999999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6" t="s">
        <v>138</v>
      </c>
      <c r="AU498" s="246" t="s">
        <v>82</v>
      </c>
      <c r="AV498" s="14" t="s">
        <v>85</v>
      </c>
      <c r="AW498" s="14" t="s">
        <v>34</v>
      </c>
      <c r="AX498" s="14" t="s">
        <v>78</v>
      </c>
      <c r="AY498" s="246" t="s">
        <v>128</v>
      </c>
    </row>
    <row r="499" s="2" customFormat="1" ht="22.2" customHeight="1">
      <c r="A499" s="40"/>
      <c r="B499" s="41"/>
      <c r="C499" s="206" t="s">
        <v>682</v>
      </c>
      <c r="D499" s="206" t="s">
        <v>130</v>
      </c>
      <c r="E499" s="207" t="s">
        <v>776</v>
      </c>
      <c r="F499" s="208" t="s">
        <v>777</v>
      </c>
      <c r="G499" s="209" t="s">
        <v>250</v>
      </c>
      <c r="H499" s="210">
        <v>853.10000000000002</v>
      </c>
      <c r="I499" s="211"/>
      <c r="J499" s="212">
        <f>ROUND(I499*H499,2)</f>
        <v>0</v>
      </c>
      <c r="K499" s="208" t="s">
        <v>134</v>
      </c>
      <c r="L499" s="46"/>
      <c r="M499" s="213" t="s">
        <v>21</v>
      </c>
      <c r="N499" s="214" t="s">
        <v>44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85</v>
      </c>
      <c r="AT499" s="217" t="s">
        <v>130</v>
      </c>
      <c r="AU499" s="217" t="s">
        <v>82</v>
      </c>
      <c r="AY499" s="19" t="s">
        <v>128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78</v>
      </c>
      <c r="BK499" s="218">
        <f>ROUND(I499*H499,2)</f>
        <v>0</v>
      </c>
      <c r="BL499" s="19" t="s">
        <v>85</v>
      </c>
      <c r="BM499" s="217" t="s">
        <v>1132</v>
      </c>
    </row>
    <row r="500" s="2" customFormat="1">
      <c r="A500" s="40"/>
      <c r="B500" s="41"/>
      <c r="C500" s="42"/>
      <c r="D500" s="219" t="s">
        <v>136</v>
      </c>
      <c r="E500" s="42"/>
      <c r="F500" s="220" t="s">
        <v>779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136</v>
      </c>
      <c r="AU500" s="19" t="s">
        <v>82</v>
      </c>
    </row>
    <row r="501" s="13" customFormat="1">
      <c r="A501" s="13"/>
      <c r="B501" s="224"/>
      <c r="C501" s="225"/>
      <c r="D501" s="226" t="s">
        <v>138</v>
      </c>
      <c r="E501" s="227" t="s">
        <v>21</v>
      </c>
      <c r="F501" s="228" t="s">
        <v>1133</v>
      </c>
      <c r="G501" s="225"/>
      <c r="H501" s="229">
        <v>853.10000000000002</v>
      </c>
      <c r="I501" s="230"/>
      <c r="J501" s="225"/>
      <c r="K501" s="225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138</v>
      </c>
      <c r="AU501" s="235" t="s">
        <v>82</v>
      </c>
      <c r="AV501" s="13" t="s">
        <v>82</v>
      </c>
      <c r="AW501" s="13" t="s">
        <v>34</v>
      </c>
      <c r="AX501" s="13" t="s">
        <v>73</v>
      </c>
      <c r="AY501" s="235" t="s">
        <v>128</v>
      </c>
    </row>
    <row r="502" s="14" customFormat="1">
      <c r="A502" s="14"/>
      <c r="B502" s="236"/>
      <c r="C502" s="237"/>
      <c r="D502" s="226" t="s">
        <v>138</v>
      </c>
      <c r="E502" s="238" t="s">
        <v>21</v>
      </c>
      <c r="F502" s="239" t="s">
        <v>146</v>
      </c>
      <c r="G502" s="237"/>
      <c r="H502" s="240">
        <v>853.10000000000002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138</v>
      </c>
      <c r="AU502" s="246" t="s">
        <v>82</v>
      </c>
      <c r="AV502" s="14" t="s">
        <v>85</v>
      </c>
      <c r="AW502" s="14" t="s">
        <v>34</v>
      </c>
      <c r="AX502" s="14" t="s">
        <v>78</v>
      </c>
      <c r="AY502" s="246" t="s">
        <v>128</v>
      </c>
    </row>
    <row r="503" s="2" customFormat="1" ht="22.2" customHeight="1">
      <c r="A503" s="40"/>
      <c r="B503" s="41"/>
      <c r="C503" s="206" t="s">
        <v>687</v>
      </c>
      <c r="D503" s="206" t="s">
        <v>130</v>
      </c>
      <c r="E503" s="207" t="s">
        <v>782</v>
      </c>
      <c r="F503" s="208" t="s">
        <v>783</v>
      </c>
      <c r="G503" s="209" t="s">
        <v>250</v>
      </c>
      <c r="H503" s="210">
        <v>44.899999999999999</v>
      </c>
      <c r="I503" s="211"/>
      <c r="J503" s="212">
        <f>ROUND(I503*H503,2)</f>
        <v>0</v>
      </c>
      <c r="K503" s="208" t="s">
        <v>134</v>
      </c>
      <c r="L503" s="46"/>
      <c r="M503" s="213" t="s">
        <v>21</v>
      </c>
      <c r="N503" s="214" t="s">
        <v>44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85</v>
      </c>
      <c r="AT503" s="217" t="s">
        <v>130</v>
      </c>
      <c r="AU503" s="217" t="s">
        <v>82</v>
      </c>
      <c r="AY503" s="19" t="s">
        <v>128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78</v>
      </c>
      <c r="BK503" s="218">
        <f>ROUND(I503*H503,2)</f>
        <v>0</v>
      </c>
      <c r="BL503" s="19" t="s">
        <v>85</v>
      </c>
      <c r="BM503" s="217" t="s">
        <v>1134</v>
      </c>
    </row>
    <row r="504" s="2" customFormat="1">
      <c r="A504" s="40"/>
      <c r="B504" s="41"/>
      <c r="C504" s="42"/>
      <c r="D504" s="219" t="s">
        <v>136</v>
      </c>
      <c r="E504" s="42"/>
      <c r="F504" s="220" t="s">
        <v>785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136</v>
      </c>
      <c r="AU504" s="19" t="s">
        <v>82</v>
      </c>
    </row>
    <row r="505" s="13" customFormat="1">
      <c r="A505" s="13"/>
      <c r="B505" s="224"/>
      <c r="C505" s="225"/>
      <c r="D505" s="226" t="s">
        <v>138</v>
      </c>
      <c r="E505" s="227" t="s">
        <v>21</v>
      </c>
      <c r="F505" s="228" t="s">
        <v>1135</v>
      </c>
      <c r="G505" s="225"/>
      <c r="H505" s="229">
        <v>44.899999999999999</v>
      </c>
      <c r="I505" s="230"/>
      <c r="J505" s="225"/>
      <c r="K505" s="225"/>
      <c r="L505" s="231"/>
      <c r="M505" s="232"/>
      <c r="N505" s="233"/>
      <c r="O505" s="233"/>
      <c r="P505" s="233"/>
      <c r="Q505" s="233"/>
      <c r="R505" s="233"/>
      <c r="S505" s="233"/>
      <c r="T505" s="23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5" t="s">
        <v>138</v>
      </c>
      <c r="AU505" s="235" t="s">
        <v>82</v>
      </c>
      <c r="AV505" s="13" t="s">
        <v>82</v>
      </c>
      <c r="AW505" s="13" t="s">
        <v>34</v>
      </c>
      <c r="AX505" s="13" t="s">
        <v>78</v>
      </c>
      <c r="AY505" s="235" t="s">
        <v>128</v>
      </c>
    </row>
    <row r="506" s="2" customFormat="1" ht="22.2" customHeight="1">
      <c r="A506" s="40"/>
      <c r="B506" s="41"/>
      <c r="C506" s="206" t="s">
        <v>693</v>
      </c>
      <c r="D506" s="206" t="s">
        <v>130</v>
      </c>
      <c r="E506" s="207" t="s">
        <v>788</v>
      </c>
      <c r="F506" s="208" t="s">
        <v>789</v>
      </c>
      <c r="G506" s="209" t="s">
        <v>250</v>
      </c>
      <c r="H506" s="210">
        <v>291.60500000000002</v>
      </c>
      <c r="I506" s="211"/>
      <c r="J506" s="212">
        <f>ROUND(I506*H506,2)</f>
        <v>0</v>
      </c>
      <c r="K506" s="208" t="s">
        <v>134</v>
      </c>
      <c r="L506" s="46"/>
      <c r="M506" s="213" t="s">
        <v>21</v>
      </c>
      <c r="N506" s="214" t="s">
        <v>44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85</v>
      </c>
      <c r="AT506" s="217" t="s">
        <v>130</v>
      </c>
      <c r="AU506" s="217" t="s">
        <v>82</v>
      </c>
      <c r="AY506" s="19" t="s">
        <v>128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78</v>
      </c>
      <c r="BK506" s="218">
        <f>ROUND(I506*H506,2)</f>
        <v>0</v>
      </c>
      <c r="BL506" s="19" t="s">
        <v>85</v>
      </c>
      <c r="BM506" s="217" t="s">
        <v>1136</v>
      </c>
    </row>
    <row r="507" s="2" customFormat="1">
      <c r="A507" s="40"/>
      <c r="B507" s="41"/>
      <c r="C507" s="42"/>
      <c r="D507" s="219" t="s">
        <v>136</v>
      </c>
      <c r="E507" s="42"/>
      <c r="F507" s="220" t="s">
        <v>791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136</v>
      </c>
      <c r="AU507" s="19" t="s">
        <v>82</v>
      </c>
    </row>
    <row r="508" s="13" customFormat="1">
      <c r="A508" s="13"/>
      <c r="B508" s="224"/>
      <c r="C508" s="225"/>
      <c r="D508" s="226" t="s">
        <v>138</v>
      </c>
      <c r="E508" s="227" t="s">
        <v>21</v>
      </c>
      <c r="F508" s="228" t="s">
        <v>1125</v>
      </c>
      <c r="G508" s="225"/>
      <c r="H508" s="229">
        <v>276.54000000000002</v>
      </c>
      <c r="I508" s="230"/>
      <c r="J508" s="225"/>
      <c r="K508" s="225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138</v>
      </c>
      <c r="AU508" s="235" t="s">
        <v>82</v>
      </c>
      <c r="AV508" s="13" t="s">
        <v>82</v>
      </c>
      <c r="AW508" s="13" t="s">
        <v>34</v>
      </c>
      <c r="AX508" s="13" t="s">
        <v>73</v>
      </c>
      <c r="AY508" s="235" t="s">
        <v>128</v>
      </c>
    </row>
    <row r="509" s="13" customFormat="1">
      <c r="A509" s="13"/>
      <c r="B509" s="224"/>
      <c r="C509" s="225"/>
      <c r="D509" s="226" t="s">
        <v>138</v>
      </c>
      <c r="E509" s="227" t="s">
        <v>21</v>
      </c>
      <c r="F509" s="228" t="s">
        <v>1126</v>
      </c>
      <c r="G509" s="225"/>
      <c r="H509" s="229">
        <v>15.065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138</v>
      </c>
      <c r="AU509" s="235" t="s">
        <v>82</v>
      </c>
      <c r="AV509" s="13" t="s">
        <v>82</v>
      </c>
      <c r="AW509" s="13" t="s">
        <v>34</v>
      </c>
      <c r="AX509" s="13" t="s">
        <v>73</v>
      </c>
      <c r="AY509" s="235" t="s">
        <v>128</v>
      </c>
    </row>
    <row r="510" s="14" customFormat="1">
      <c r="A510" s="14"/>
      <c r="B510" s="236"/>
      <c r="C510" s="237"/>
      <c r="D510" s="226" t="s">
        <v>138</v>
      </c>
      <c r="E510" s="238" t="s">
        <v>21</v>
      </c>
      <c r="F510" s="239" t="s">
        <v>146</v>
      </c>
      <c r="G510" s="237"/>
      <c r="H510" s="240">
        <v>291.60500000000002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138</v>
      </c>
      <c r="AU510" s="246" t="s">
        <v>82</v>
      </c>
      <c r="AV510" s="14" t="s">
        <v>85</v>
      </c>
      <c r="AW510" s="14" t="s">
        <v>34</v>
      </c>
      <c r="AX510" s="14" t="s">
        <v>78</v>
      </c>
      <c r="AY510" s="246" t="s">
        <v>128</v>
      </c>
    </row>
    <row r="511" s="12" customFormat="1" ht="22.8" customHeight="1">
      <c r="A511" s="12"/>
      <c r="B511" s="190"/>
      <c r="C511" s="191"/>
      <c r="D511" s="192" t="s">
        <v>72</v>
      </c>
      <c r="E511" s="204" t="s">
        <v>793</v>
      </c>
      <c r="F511" s="204" t="s">
        <v>794</v>
      </c>
      <c r="G511" s="191"/>
      <c r="H511" s="191"/>
      <c r="I511" s="194"/>
      <c r="J511" s="205">
        <f>BK511</f>
        <v>0</v>
      </c>
      <c r="K511" s="191"/>
      <c r="L511" s="196"/>
      <c r="M511" s="197"/>
      <c r="N511" s="198"/>
      <c r="O511" s="198"/>
      <c r="P511" s="199">
        <f>SUM(P512:P515)</f>
        <v>0</v>
      </c>
      <c r="Q511" s="198"/>
      <c r="R511" s="199">
        <f>SUM(R512:R515)</f>
        <v>0</v>
      </c>
      <c r="S511" s="198"/>
      <c r="T511" s="200">
        <f>SUM(T512:T515)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1" t="s">
        <v>78</v>
      </c>
      <c r="AT511" s="202" t="s">
        <v>72</v>
      </c>
      <c r="AU511" s="202" t="s">
        <v>78</v>
      </c>
      <c r="AY511" s="201" t="s">
        <v>128</v>
      </c>
      <c r="BK511" s="203">
        <f>SUM(BK512:BK515)</f>
        <v>0</v>
      </c>
    </row>
    <row r="512" s="2" customFormat="1" ht="22.2" customHeight="1">
      <c r="A512" s="40"/>
      <c r="B512" s="41"/>
      <c r="C512" s="206" t="s">
        <v>699</v>
      </c>
      <c r="D512" s="206" t="s">
        <v>130</v>
      </c>
      <c r="E512" s="207" t="s">
        <v>796</v>
      </c>
      <c r="F512" s="208" t="s">
        <v>797</v>
      </c>
      <c r="G512" s="209" t="s">
        <v>250</v>
      </c>
      <c r="H512" s="210">
        <v>589.44600000000003</v>
      </c>
      <c r="I512" s="211"/>
      <c r="J512" s="212">
        <f>ROUND(I512*H512,2)</f>
        <v>0</v>
      </c>
      <c r="K512" s="208" t="s">
        <v>134</v>
      </c>
      <c r="L512" s="46"/>
      <c r="M512" s="213" t="s">
        <v>21</v>
      </c>
      <c r="N512" s="214" t="s">
        <v>44</v>
      </c>
      <c r="O512" s="86"/>
      <c r="P512" s="215">
        <f>O512*H512</f>
        <v>0</v>
      </c>
      <c r="Q512" s="215">
        <v>0</v>
      </c>
      <c r="R512" s="215">
        <f>Q512*H512</f>
        <v>0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85</v>
      </c>
      <c r="AT512" s="217" t="s">
        <v>130</v>
      </c>
      <c r="AU512" s="217" t="s">
        <v>82</v>
      </c>
      <c r="AY512" s="19" t="s">
        <v>128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78</v>
      </c>
      <c r="BK512" s="218">
        <f>ROUND(I512*H512,2)</f>
        <v>0</v>
      </c>
      <c r="BL512" s="19" t="s">
        <v>85</v>
      </c>
      <c r="BM512" s="217" t="s">
        <v>1137</v>
      </c>
    </row>
    <row r="513" s="2" customFormat="1">
      <c r="A513" s="40"/>
      <c r="B513" s="41"/>
      <c r="C513" s="42"/>
      <c r="D513" s="219" t="s">
        <v>136</v>
      </c>
      <c r="E513" s="42"/>
      <c r="F513" s="220" t="s">
        <v>799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136</v>
      </c>
      <c r="AU513" s="19" t="s">
        <v>82</v>
      </c>
    </row>
    <row r="514" s="2" customFormat="1" ht="22.2" customHeight="1">
      <c r="A514" s="40"/>
      <c r="B514" s="41"/>
      <c r="C514" s="206" t="s">
        <v>705</v>
      </c>
      <c r="D514" s="206" t="s">
        <v>130</v>
      </c>
      <c r="E514" s="207" t="s">
        <v>801</v>
      </c>
      <c r="F514" s="208" t="s">
        <v>802</v>
      </c>
      <c r="G514" s="209" t="s">
        <v>250</v>
      </c>
      <c r="H514" s="210">
        <v>589.44600000000003</v>
      </c>
      <c r="I514" s="211"/>
      <c r="J514" s="212">
        <f>ROUND(I514*H514,2)</f>
        <v>0</v>
      </c>
      <c r="K514" s="208" t="s">
        <v>134</v>
      </c>
      <c r="L514" s="46"/>
      <c r="M514" s="213" t="s">
        <v>21</v>
      </c>
      <c r="N514" s="214" t="s">
        <v>44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85</v>
      </c>
      <c r="AT514" s="217" t="s">
        <v>130</v>
      </c>
      <c r="AU514" s="217" t="s">
        <v>82</v>
      </c>
      <c r="AY514" s="19" t="s">
        <v>128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78</v>
      </c>
      <c r="BK514" s="218">
        <f>ROUND(I514*H514,2)</f>
        <v>0</v>
      </c>
      <c r="BL514" s="19" t="s">
        <v>85</v>
      </c>
      <c r="BM514" s="217" t="s">
        <v>1138</v>
      </c>
    </row>
    <row r="515" s="2" customFormat="1">
      <c r="A515" s="40"/>
      <c r="B515" s="41"/>
      <c r="C515" s="42"/>
      <c r="D515" s="219" t="s">
        <v>136</v>
      </c>
      <c r="E515" s="42"/>
      <c r="F515" s="220" t="s">
        <v>804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136</v>
      </c>
      <c r="AU515" s="19" t="s">
        <v>82</v>
      </c>
    </row>
    <row r="516" s="12" customFormat="1" ht="25.92" customHeight="1">
      <c r="A516" s="12"/>
      <c r="B516" s="190"/>
      <c r="C516" s="191"/>
      <c r="D516" s="192" t="s">
        <v>72</v>
      </c>
      <c r="E516" s="193" t="s">
        <v>1139</v>
      </c>
      <c r="F516" s="193" t="s">
        <v>1140</v>
      </c>
      <c r="G516" s="191"/>
      <c r="H516" s="191"/>
      <c r="I516" s="194"/>
      <c r="J516" s="195">
        <f>BK516</f>
        <v>0</v>
      </c>
      <c r="K516" s="191"/>
      <c r="L516" s="196"/>
      <c r="M516" s="197"/>
      <c r="N516" s="198"/>
      <c r="O516" s="198"/>
      <c r="P516" s="199">
        <f>P517</f>
        <v>0</v>
      </c>
      <c r="Q516" s="198"/>
      <c r="R516" s="199">
        <f>R517</f>
        <v>0.91746000000000005</v>
      </c>
      <c r="S516" s="198"/>
      <c r="T516" s="200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1" t="s">
        <v>82</v>
      </c>
      <c r="AT516" s="202" t="s">
        <v>72</v>
      </c>
      <c r="AU516" s="202" t="s">
        <v>73</v>
      </c>
      <c r="AY516" s="201" t="s">
        <v>128</v>
      </c>
      <c r="BK516" s="203">
        <f>BK517</f>
        <v>0</v>
      </c>
    </row>
    <row r="517" s="12" customFormat="1" ht="22.8" customHeight="1">
      <c r="A517" s="12"/>
      <c r="B517" s="190"/>
      <c r="C517" s="191"/>
      <c r="D517" s="192" t="s">
        <v>72</v>
      </c>
      <c r="E517" s="204" t="s">
        <v>1141</v>
      </c>
      <c r="F517" s="204" t="s">
        <v>1142</v>
      </c>
      <c r="G517" s="191"/>
      <c r="H517" s="191"/>
      <c r="I517" s="194"/>
      <c r="J517" s="205">
        <f>BK517</f>
        <v>0</v>
      </c>
      <c r="K517" s="191"/>
      <c r="L517" s="196"/>
      <c r="M517" s="197"/>
      <c r="N517" s="198"/>
      <c r="O517" s="198"/>
      <c r="P517" s="199">
        <f>SUM(P518:P524)</f>
        <v>0</v>
      </c>
      <c r="Q517" s="198"/>
      <c r="R517" s="199">
        <f>SUM(R518:R524)</f>
        <v>0.91746000000000005</v>
      </c>
      <c r="S517" s="198"/>
      <c r="T517" s="200">
        <f>SUM(T518:T524)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1" t="s">
        <v>82</v>
      </c>
      <c r="AT517" s="202" t="s">
        <v>72</v>
      </c>
      <c r="AU517" s="202" t="s">
        <v>78</v>
      </c>
      <c r="AY517" s="201" t="s">
        <v>128</v>
      </c>
      <c r="BK517" s="203">
        <f>SUM(BK518:BK524)</f>
        <v>0</v>
      </c>
    </row>
    <row r="518" s="2" customFormat="1" ht="14.4" customHeight="1">
      <c r="A518" s="40"/>
      <c r="B518" s="41"/>
      <c r="C518" s="206" t="s">
        <v>710</v>
      </c>
      <c r="D518" s="206" t="s">
        <v>130</v>
      </c>
      <c r="E518" s="207" t="s">
        <v>1143</v>
      </c>
      <c r="F518" s="208" t="s">
        <v>1144</v>
      </c>
      <c r="G518" s="209" t="s">
        <v>294</v>
      </c>
      <c r="H518" s="210">
        <v>27</v>
      </c>
      <c r="I518" s="211"/>
      <c r="J518" s="212">
        <f>ROUND(I518*H518,2)</f>
        <v>0</v>
      </c>
      <c r="K518" s="208" t="s">
        <v>21</v>
      </c>
      <c r="L518" s="46"/>
      <c r="M518" s="213" t="s">
        <v>21</v>
      </c>
      <c r="N518" s="214" t="s">
        <v>44</v>
      </c>
      <c r="O518" s="86"/>
      <c r="P518" s="215">
        <f>O518*H518</f>
        <v>0</v>
      </c>
      <c r="Q518" s="215">
        <v>0.0030799999999999998</v>
      </c>
      <c r="R518" s="215">
        <f>Q518*H518</f>
        <v>0.083159999999999998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228</v>
      </c>
      <c r="AT518" s="217" t="s">
        <v>130</v>
      </c>
      <c r="AU518" s="217" t="s">
        <v>82</v>
      </c>
      <c r="AY518" s="19" t="s">
        <v>128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78</v>
      </c>
      <c r="BK518" s="218">
        <f>ROUND(I518*H518,2)</f>
        <v>0</v>
      </c>
      <c r="BL518" s="19" t="s">
        <v>228</v>
      </c>
      <c r="BM518" s="217" t="s">
        <v>1145</v>
      </c>
    </row>
    <row r="519" s="13" customFormat="1">
      <c r="A519" s="13"/>
      <c r="B519" s="224"/>
      <c r="C519" s="225"/>
      <c r="D519" s="226" t="s">
        <v>138</v>
      </c>
      <c r="E519" s="227" t="s">
        <v>21</v>
      </c>
      <c r="F519" s="228" t="s">
        <v>305</v>
      </c>
      <c r="G519" s="225"/>
      <c r="H519" s="229">
        <v>27</v>
      </c>
      <c r="I519" s="230"/>
      <c r="J519" s="225"/>
      <c r="K519" s="225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138</v>
      </c>
      <c r="AU519" s="235" t="s">
        <v>82</v>
      </c>
      <c r="AV519" s="13" t="s">
        <v>82</v>
      </c>
      <c r="AW519" s="13" t="s">
        <v>34</v>
      </c>
      <c r="AX519" s="13" t="s">
        <v>78</v>
      </c>
      <c r="AY519" s="235" t="s">
        <v>128</v>
      </c>
    </row>
    <row r="520" s="2" customFormat="1" ht="14.4" customHeight="1">
      <c r="A520" s="40"/>
      <c r="B520" s="41"/>
      <c r="C520" s="206" t="s">
        <v>715</v>
      </c>
      <c r="D520" s="206" t="s">
        <v>130</v>
      </c>
      <c r="E520" s="207" t="s">
        <v>1146</v>
      </c>
      <c r="F520" s="208" t="s">
        <v>1147</v>
      </c>
      <c r="G520" s="209" t="s">
        <v>316</v>
      </c>
      <c r="H520" s="210">
        <v>27</v>
      </c>
      <c r="I520" s="211"/>
      <c r="J520" s="212">
        <f>ROUND(I520*H520,2)</f>
        <v>0</v>
      </c>
      <c r="K520" s="208" t="s">
        <v>134</v>
      </c>
      <c r="L520" s="46"/>
      <c r="M520" s="213" t="s">
        <v>21</v>
      </c>
      <c r="N520" s="214" t="s">
        <v>44</v>
      </c>
      <c r="O520" s="86"/>
      <c r="P520" s="215">
        <f>O520*H520</f>
        <v>0</v>
      </c>
      <c r="Q520" s="215">
        <v>0.0309</v>
      </c>
      <c r="R520" s="215">
        <f>Q520*H520</f>
        <v>0.83430000000000004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228</v>
      </c>
      <c r="AT520" s="217" t="s">
        <v>130</v>
      </c>
      <c r="AU520" s="217" t="s">
        <v>82</v>
      </c>
      <c r="AY520" s="19" t="s">
        <v>128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78</v>
      </c>
      <c r="BK520" s="218">
        <f>ROUND(I520*H520,2)</f>
        <v>0</v>
      </c>
      <c r="BL520" s="19" t="s">
        <v>228</v>
      </c>
      <c r="BM520" s="217" t="s">
        <v>1148</v>
      </c>
    </row>
    <row r="521" s="2" customFormat="1">
      <c r="A521" s="40"/>
      <c r="B521" s="41"/>
      <c r="C521" s="42"/>
      <c r="D521" s="219" t="s">
        <v>136</v>
      </c>
      <c r="E521" s="42"/>
      <c r="F521" s="220" t="s">
        <v>1149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136</v>
      </c>
      <c r="AU521" s="19" t="s">
        <v>82</v>
      </c>
    </row>
    <row r="522" s="13" customFormat="1">
      <c r="A522" s="13"/>
      <c r="B522" s="224"/>
      <c r="C522" s="225"/>
      <c r="D522" s="226" t="s">
        <v>138</v>
      </c>
      <c r="E522" s="227" t="s">
        <v>21</v>
      </c>
      <c r="F522" s="228" t="s">
        <v>305</v>
      </c>
      <c r="G522" s="225"/>
      <c r="H522" s="229">
        <v>27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138</v>
      </c>
      <c r="AU522" s="235" t="s">
        <v>82</v>
      </c>
      <c r="AV522" s="13" t="s">
        <v>82</v>
      </c>
      <c r="AW522" s="13" t="s">
        <v>34</v>
      </c>
      <c r="AX522" s="13" t="s">
        <v>78</v>
      </c>
      <c r="AY522" s="235" t="s">
        <v>128</v>
      </c>
    </row>
    <row r="523" s="2" customFormat="1" ht="22.2" customHeight="1">
      <c r="A523" s="40"/>
      <c r="B523" s="41"/>
      <c r="C523" s="206" t="s">
        <v>720</v>
      </c>
      <c r="D523" s="206" t="s">
        <v>130</v>
      </c>
      <c r="E523" s="207" t="s">
        <v>1150</v>
      </c>
      <c r="F523" s="208" t="s">
        <v>1151</v>
      </c>
      <c r="G523" s="209" t="s">
        <v>250</v>
      </c>
      <c r="H523" s="210">
        <v>0.91700000000000004</v>
      </c>
      <c r="I523" s="211"/>
      <c r="J523" s="212">
        <f>ROUND(I523*H523,2)</f>
        <v>0</v>
      </c>
      <c r="K523" s="208" t="s">
        <v>134</v>
      </c>
      <c r="L523" s="46"/>
      <c r="M523" s="213" t="s">
        <v>21</v>
      </c>
      <c r="N523" s="214" t="s">
        <v>44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228</v>
      </c>
      <c r="AT523" s="217" t="s">
        <v>130</v>
      </c>
      <c r="AU523" s="217" t="s">
        <v>82</v>
      </c>
      <c r="AY523" s="19" t="s">
        <v>128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78</v>
      </c>
      <c r="BK523" s="218">
        <f>ROUND(I523*H523,2)</f>
        <v>0</v>
      </c>
      <c r="BL523" s="19" t="s">
        <v>228</v>
      </c>
      <c r="BM523" s="217" t="s">
        <v>1152</v>
      </c>
    </row>
    <row r="524" s="2" customFormat="1">
      <c r="A524" s="40"/>
      <c r="B524" s="41"/>
      <c r="C524" s="42"/>
      <c r="D524" s="219" t="s">
        <v>136</v>
      </c>
      <c r="E524" s="42"/>
      <c r="F524" s="220" t="s">
        <v>1153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136</v>
      </c>
      <c r="AU524" s="19" t="s">
        <v>82</v>
      </c>
    </row>
    <row r="525" s="12" customFormat="1" ht="25.92" customHeight="1">
      <c r="A525" s="12"/>
      <c r="B525" s="190"/>
      <c r="C525" s="191"/>
      <c r="D525" s="192" t="s">
        <v>72</v>
      </c>
      <c r="E525" s="193" t="s">
        <v>266</v>
      </c>
      <c r="F525" s="193" t="s">
        <v>805</v>
      </c>
      <c r="G525" s="191"/>
      <c r="H525" s="191"/>
      <c r="I525" s="194"/>
      <c r="J525" s="195">
        <f>BK525</f>
        <v>0</v>
      </c>
      <c r="K525" s="191"/>
      <c r="L525" s="196"/>
      <c r="M525" s="197"/>
      <c r="N525" s="198"/>
      <c r="O525" s="198"/>
      <c r="P525" s="199">
        <f>P526</f>
        <v>0</v>
      </c>
      <c r="Q525" s="198"/>
      <c r="R525" s="199">
        <f>R526</f>
        <v>0</v>
      </c>
      <c r="S525" s="198"/>
      <c r="T525" s="200">
        <f>T526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1" t="s">
        <v>147</v>
      </c>
      <c r="AT525" s="202" t="s">
        <v>72</v>
      </c>
      <c r="AU525" s="202" t="s">
        <v>73</v>
      </c>
      <c r="AY525" s="201" t="s">
        <v>128</v>
      </c>
      <c r="BK525" s="203">
        <f>BK526</f>
        <v>0</v>
      </c>
    </row>
    <row r="526" s="12" customFormat="1" ht="22.8" customHeight="1">
      <c r="A526" s="12"/>
      <c r="B526" s="190"/>
      <c r="C526" s="191"/>
      <c r="D526" s="192" t="s">
        <v>72</v>
      </c>
      <c r="E526" s="204" t="s">
        <v>806</v>
      </c>
      <c r="F526" s="204" t="s">
        <v>807</v>
      </c>
      <c r="G526" s="191"/>
      <c r="H526" s="191"/>
      <c r="I526" s="194"/>
      <c r="J526" s="205">
        <f>BK526</f>
        <v>0</v>
      </c>
      <c r="K526" s="191"/>
      <c r="L526" s="196"/>
      <c r="M526" s="197"/>
      <c r="N526" s="198"/>
      <c r="O526" s="198"/>
      <c r="P526" s="199">
        <f>SUM(P527:P529)</f>
        <v>0</v>
      </c>
      <c r="Q526" s="198"/>
      <c r="R526" s="199">
        <f>SUM(R527:R529)</f>
        <v>0</v>
      </c>
      <c r="S526" s="198"/>
      <c r="T526" s="200">
        <f>SUM(T527:T529)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1" t="s">
        <v>147</v>
      </c>
      <c r="AT526" s="202" t="s">
        <v>72</v>
      </c>
      <c r="AU526" s="202" t="s">
        <v>78</v>
      </c>
      <c r="AY526" s="201" t="s">
        <v>128</v>
      </c>
      <c r="BK526" s="203">
        <f>SUM(BK527:BK529)</f>
        <v>0</v>
      </c>
    </row>
    <row r="527" s="2" customFormat="1" ht="19.8" customHeight="1">
      <c r="A527" s="40"/>
      <c r="B527" s="41"/>
      <c r="C527" s="206" t="s">
        <v>727</v>
      </c>
      <c r="D527" s="206" t="s">
        <v>130</v>
      </c>
      <c r="E527" s="207" t="s">
        <v>809</v>
      </c>
      <c r="F527" s="208" t="s">
        <v>810</v>
      </c>
      <c r="G527" s="209" t="s">
        <v>191</v>
      </c>
      <c r="H527" s="210">
        <v>1</v>
      </c>
      <c r="I527" s="211"/>
      <c r="J527" s="212">
        <f>ROUND(I527*H527,2)</f>
        <v>0</v>
      </c>
      <c r="K527" s="208" t="s">
        <v>21</v>
      </c>
      <c r="L527" s="46"/>
      <c r="M527" s="213" t="s">
        <v>21</v>
      </c>
      <c r="N527" s="214" t="s">
        <v>44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516</v>
      </c>
      <c r="AT527" s="217" t="s">
        <v>130</v>
      </c>
      <c r="AU527" s="217" t="s">
        <v>82</v>
      </c>
      <c r="AY527" s="19" t="s">
        <v>128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78</v>
      </c>
      <c r="BK527" s="218">
        <f>ROUND(I527*H527,2)</f>
        <v>0</v>
      </c>
      <c r="BL527" s="19" t="s">
        <v>516</v>
      </c>
      <c r="BM527" s="217" t="s">
        <v>1154</v>
      </c>
    </row>
    <row r="528" s="13" customFormat="1">
      <c r="A528" s="13"/>
      <c r="B528" s="224"/>
      <c r="C528" s="225"/>
      <c r="D528" s="226" t="s">
        <v>138</v>
      </c>
      <c r="E528" s="227" t="s">
        <v>21</v>
      </c>
      <c r="F528" s="228" t="s">
        <v>1155</v>
      </c>
      <c r="G528" s="225"/>
      <c r="H528" s="229">
        <v>1</v>
      </c>
      <c r="I528" s="230"/>
      <c r="J528" s="225"/>
      <c r="K528" s="225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138</v>
      </c>
      <c r="AU528" s="235" t="s">
        <v>82</v>
      </c>
      <c r="AV528" s="13" t="s">
        <v>82</v>
      </c>
      <c r="AW528" s="13" t="s">
        <v>34</v>
      </c>
      <c r="AX528" s="13" t="s">
        <v>73</v>
      </c>
      <c r="AY528" s="235" t="s">
        <v>128</v>
      </c>
    </row>
    <row r="529" s="14" customFormat="1">
      <c r="A529" s="14"/>
      <c r="B529" s="236"/>
      <c r="C529" s="237"/>
      <c r="D529" s="226" t="s">
        <v>138</v>
      </c>
      <c r="E529" s="238" t="s">
        <v>21</v>
      </c>
      <c r="F529" s="239" t="s">
        <v>146</v>
      </c>
      <c r="G529" s="237"/>
      <c r="H529" s="240">
        <v>1</v>
      </c>
      <c r="I529" s="241"/>
      <c r="J529" s="237"/>
      <c r="K529" s="237"/>
      <c r="L529" s="242"/>
      <c r="M529" s="269"/>
      <c r="N529" s="270"/>
      <c r="O529" s="270"/>
      <c r="P529" s="270"/>
      <c r="Q529" s="270"/>
      <c r="R529" s="270"/>
      <c r="S529" s="270"/>
      <c r="T529" s="27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138</v>
      </c>
      <c r="AU529" s="246" t="s">
        <v>82</v>
      </c>
      <c r="AV529" s="14" t="s">
        <v>85</v>
      </c>
      <c r="AW529" s="14" t="s">
        <v>34</v>
      </c>
      <c r="AX529" s="14" t="s">
        <v>78</v>
      </c>
      <c r="AY529" s="246" t="s">
        <v>128</v>
      </c>
    </row>
    <row r="530" s="2" customFormat="1" ht="6.96" customHeight="1">
      <c r="A530" s="40"/>
      <c r="B530" s="61"/>
      <c r="C530" s="62"/>
      <c r="D530" s="62"/>
      <c r="E530" s="62"/>
      <c r="F530" s="62"/>
      <c r="G530" s="62"/>
      <c r="H530" s="62"/>
      <c r="I530" s="62"/>
      <c r="J530" s="62"/>
      <c r="K530" s="62"/>
      <c r="L530" s="46"/>
      <c r="M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</row>
  </sheetData>
  <sheetProtection sheet="1" autoFilter="0" formatColumns="0" formatRows="0" objects="1" scenarios="1" spinCount="100000" saltValue="k15icpMOkm5vs/uITUSKQbs58BPJp5HbqSIhkaNng+U256+25Poa0POQEaBWtuvBojWQ/d3u9y6xrj+f13mKMQ==" hashValue="Zh9uScNHLS4idi+mxPWV692DQ9wo1Pvl/53cIHboogcfg1Hbf1bZANsM7Wt6CpNwl0LJIyqBmcSMvbFtBC1qiw==" algorithmName="SHA-512" password="CC35"/>
  <autoFilter ref="C89:K52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3_02/113106423"/>
    <hyperlink ref="F97" r:id="rId2" display="https://podminky.urs.cz/item/CS_URS_2023_02/113107182"/>
    <hyperlink ref="F101" r:id="rId3" display="https://podminky.urs.cz/item/CS_URS_2023_02/113107242"/>
    <hyperlink ref="F105" r:id="rId4" display="https://podminky.urs.cz/item/CS_URS_2023_02/113154113"/>
    <hyperlink ref="F109" r:id="rId5" display="https://podminky.urs.cz/item/CS_URS_2023_02/113201111"/>
    <hyperlink ref="F112" r:id="rId6" display="https://podminky.urs.cz/item/CS_URS_2023_02/113202111"/>
    <hyperlink ref="F115" r:id="rId7" display="https://podminky.urs.cz/item/CS_URS_2023_02/113204111"/>
    <hyperlink ref="F118" r:id="rId8" display="https://podminky.urs.cz/item/CS_URS_2023_02/121151113"/>
    <hyperlink ref="F122" r:id="rId9" display="https://podminky.urs.cz/item/CS_URS_2023_02/122252205"/>
    <hyperlink ref="F129" r:id="rId10" display="https://podminky.urs.cz/item/CS_URS_2023_02/122452205"/>
    <hyperlink ref="F139" r:id="rId11" display="https://podminky.urs.cz/item/CS_URS_2023_02/132251101"/>
    <hyperlink ref="F144" r:id="rId12" display="https://podminky.urs.cz/item/CS_URS_2023_02/132351104"/>
    <hyperlink ref="F147" r:id="rId13" display="https://podminky.urs.cz/item/CS_URS_2023_02/162251102"/>
    <hyperlink ref="F152" r:id="rId14" display="https://podminky.urs.cz/item/CS_URS_2023_02/162751117"/>
    <hyperlink ref="F162" r:id="rId15" display="https://podminky.urs.cz/item/CS_URS_2023_02/162751119"/>
    <hyperlink ref="F166" r:id="rId16" display="https://podminky.urs.cz/item/CS_URS_2023_02/162751137"/>
    <hyperlink ref="F171" r:id="rId17" display="https://podminky.urs.cz/item/CS_URS_2023_02/162751139"/>
    <hyperlink ref="F175" r:id="rId18" display="https://podminky.urs.cz/item/CS_URS_2023_02/167151101"/>
    <hyperlink ref="F179" r:id="rId19" display="https://podminky.urs.cz/item/CS_URS_2023_02/171201231"/>
    <hyperlink ref="F184" r:id="rId20" display="https://podminky.urs.cz/item/CS_URS_2023_02/174151101"/>
    <hyperlink ref="F194" r:id="rId21" display="https://podminky.urs.cz/item/CS_URS_2023_02/181152302"/>
    <hyperlink ref="F200" r:id="rId22" display="https://podminky.urs.cz/item/CS_URS_2023_02/451319777"/>
    <hyperlink ref="F205" r:id="rId23" display="https://podminky.urs.cz/item/CS_URS_2023_02/451541111"/>
    <hyperlink ref="F211" r:id="rId24" display="https://podminky.urs.cz/item/CS_URS_2023_02/452112112"/>
    <hyperlink ref="F217" r:id="rId25" display="https://podminky.urs.cz/item/CS_URS_2023_02/452311131"/>
    <hyperlink ref="F223" r:id="rId26" display="https://podminky.urs.cz/item/CS_URS_2023_02/452351101"/>
    <hyperlink ref="F229" r:id="rId27" display="https://podminky.urs.cz/item/CS_URS_2023_02/564661111"/>
    <hyperlink ref="F234" r:id="rId28" display="https://podminky.urs.cz/item/CS_URS_2023_02/564811111"/>
    <hyperlink ref="F246" r:id="rId29" display="https://podminky.urs.cz/item/CS_URS_2023_02/564831111"/>
    <hyperlink ref="F254" r:id="rId30" display="https://podminky.urs.cz/item/CS_URS_2023_02/564851011"/>
    <hyperlink ref="F259" r:id="rId31" display="https://podminky.urs.cz/item/CS_URS_2023_02/564861111"/>
    <hyperlink ref="F273" r:id="rId32" display="https://podminky.urs.cz/item/CS_URS_2023_02/567122111"/>
    <hyperlink ref="F278" r:id="rId33" display="https://podminky.urs.cz/item/CS_URS_2023_02/567122112"/>
    <hyperlink ref="F285" r:id="rId34" display="https://podminky.urs.cz/item/CS_URS_2023_02/567134111"/>
    <hyperlink ref="F290" r:id="rId35" display="https://podminky.urs.cz/item/CS_URS_2023_02/573111111"/>
    <hyperlink ref="F295" r:id="rId36" display="https://podminky.urs.cz/item/CS_URS_2023_02/573231107"/>
    <hyperlink ref="F300" r:id="rId37" display="https://podminky.urs.cz/item/CS_URS_2023_02/573231106"/>
    <hyperlink ref="F309" r:id="rId38" display="https://podminky.urs.cz/item/CS_URS_2023_02/577134111"/>
    <hyperlink ref="F314" r:id="rId39" display="https://podminky.urs.cz/item/CS_URS_2023_02/577134121"/>
    <hyperlink ref="F319" r:id="rId40" display="https://podminky.urs.cz/item/CS_URS_2023_02/577144111"/>
    <hyperlink ref="F324" r:id="rId41" display="https://podminky.urs.cz/item/CS_URS_2023_02/577165112"/>
    <hyperlink ref="F329" r:id="rId42" display="https://podminky.urs.cz/item/CS_URS_2023_02/565145121"/>
    <hyperlink ref="F334" r:id="rId43" display="https://podminky.urs.cz/item/CS_URS_2023_02/584121108"/>
    <hyperlink ref="F342" r:id="rId44" display="https://podminky.urs.cz/item/CS_URS_2023_02/591141111"/>
    <hyperlink ref="F368" r:id="rId45" display="https://podminky.urs.cz/item/CS_URS_2023_02/895941302"/>
    <hyperlink ref="F373" r:id="rId46" display="https://podminky.urs.cz/item/CS_URS_2023_02/895941313"/>
    <hyperlink ref="F378" r:id="rId47" display="https://podminky.urs.cz/item/CS_URS_2023_02/895941321"/>
    <hyperlink ref="F383" r:id="rId48" display="https://podminky.urs.cz/item/CS_URS_2023_02/895941331"/>
    <hyperlink ref="F388" r:id="rId49" display="https://podminky.urs.cz/item/CS_URS_2023_02/895941332"/>
    <hyperlink ref="F393" r:id="rId50" display="https://podminky.urs.cz/item/CS_URS_2023_02/899204112"/>
    <hyperlink ref="F408" r:id="rId51" display="https://podminky.urs.cz/item/CS_URS_2023_02/916131213"/>
    <hyperlink ref="F440" r:id="rId52" display="https://podminky.urs.cz/item/CS_URS_2023_02/916231213"/>
    <hyperlink ref="F447" r:id="rId53" display="https://podminky.urs.cz/item/CS_URS_2023_02/916331112"/>
    <hyperlink ref="F455" r:id="rId54" display="https://podminky.urs.cz/item/CS_URS_2023_02/916991121"/>
    <hyperlink ref="F464" r:id="rId55" display="https://podminky.urs.cz/item/CS_URS_2023_02/91973112R"/>
    <hyperlink ref="F468" r:id="rId56" display="https://podminky.urs.cz/item/CS_URS_2023_02/919735112"/>
    <hyperlink ref="F474" r:id="rId57" display="https://podminky.urs.cz/item/CS_URS_2023_02/938909311"/>
    <hyperlink ref="F477" r:id="rId58" display="https://podminky.urs.cz/item/CS_URS_2023_02/966008212"/>
    <hyperlink ref="F480" r:id="rId59" display="https://podminky.urs.cz/item/CS_URS_2023_02/977151124"/>
    <hyperlink ref="F483" r:id="rId60" display="https://podminky.urs.cz/item/CS_URS_2023_02/979051121"/>
    <hyperlink ref="F486" r:id="rId61" display="https://podminky.urs.cz/item/CS_URS_2023_02/997221551"/>
    <hyperlink ref="F491" r:id="rId62" display="https://podminky.urs.cz/item/CS_URS_2023_02/997221559"/>
    <hyperlink ref="F495" r:id="rId63" display="https://podminky.urs.cz/item/CS_URS_2023_02/997221571"/>
    <hyperlink ref="F500" r:id="rId64" display="https://podminky.urs.cz/item/CS_URS_2023_02/997221579"/>
    <hyperlink ref="F504" r:id="rId65" display="https://podminky.urs.cz/item/CS_URS_2023_02/997221861"/>
    <hyperlink ref="F507" r:id="rId66" display="https://podminky.urs.cz/item/CS_URS_2023_02/997221875"/>
    <hyperlink ref="F513" r:id="rId67" display="https://podminky.urs.cz/item/CS_URS_2023_02/998225111"/>
    <hyperlink ref="F515" r:id="rId68" display="https://podminky.urs.cz/item/CS_URS_2023_02/998225191"/>
    <hyperlink ref="F521" r:id="rId69" display="https://podminky.urs.cz/item/CS_URS_2023_02/721241103"/>
    <hyperlink ref="F524" r:id="rId70" display="https://podminky.urs.cz/item/CS_URS_2023_02/9987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III/193 46 Staňkov -Trnkova ulice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1156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ROUND((SUM(BE87:BE334)),  2)</f>
        <v>0</v>
      </c>
      <c r="G33" s="40"/>
      <c r="H33" s="40"/>
      <c r="I33" s="150">
        <v>0.20999999999999999</v>
      </c>
      <c r="J33" s="149">
        <f>ROUND(((SUM(BE87:BE334))*I33),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ROUND((SUM(BF87:BF334)),  2)</f>
        <v>0</v>
      </c>
      <c r="G34" s="40"/>
      <c r="H34" s="40"/>
      <c r="I34" s="150">
        <v>0.14999999999999999</v>
      </c>
      <c r="J34" s="149">
        <f>ROUND(((SUM(BF87:BF334))*I34),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ROUND((SUM(BG87:BG334)),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ROUND((SUM(BH87:BH334)),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ROUND((SUM(BI87:BI334)),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III/193 46 Staňkov -Trnkova ulice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 xml:space="preserve">4 - SO 103 Povrchová úprava krytu  sil. III/193 46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obec Staňkov -Trnkova ul. sil. III//193 46</v>
      </c>
      <c r="G52" s="42"/>
      <c r="H52" s="42"/>
      <c r="I52" s="34" t="s">
        <v>24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26</v>
      </c>
      <c r="D54" s="42"/>
      <c r="E54" s="42"/>
      <c r="F54" s="29" t="str">
        <f>E15</f>
        <v>KSÚS Plzeňského kraje</v>
      </c>
      <c r="G54" s="42"/>
      <c r="H54" s="42"/>
      <c r="I54" s="34" t="s">
        <v>32</v>
      </c>
      <c r="J54" s="38" t="str">
        <f>E21</f>
        <v>J.Miška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Richtrová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109</v>
      </c>
      <c r="E63" s="176"/>
      <c r="F63" s="176"/>
      <c r="G63" s="176"/>
      <c r="H63" s="176"/>
      <c r="I63" s="176"/>
      <c r="J63" s="177">
        <f>J175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110</v>
      </c>
      <c r="E64" s="176"/>
      <c r="F64" s="176"/>
      <c r="G64" s="176"/>
      <c r="H64" s="176"/>
      <c r="I64" s="176"/>
      <c r="J64" s="177">
        <f>J312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820</v>
      </c>
      <c r="E65" s="170"/>
      <c r="F65" s="170"/>
      <c r="G65" s="170"/>
      <c r="H65" s="170"/>
      <c r="I65" s="170"/>
      <c r="J65" s="171">
        <f>J317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1157</v>
      </c>
      <c r="E66" s="176"/>
      <c r="F66" s="176"/>
      <c r="G66" s="176"/>
      <c r="H66" s="176"/>
      <c r="I66" s="176"/>
      <c r="J66" s="177">
        <f>J318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1158</v>
      </c>
      <c r="E67" s="176"/>
      <c r="F67" s="176"/>
      <c r="G67" s="176"/>
      <c r="H67" s="176"/>
      <c r="I67" s="176"/>
      <c r="J67" s="177">
        <f>J323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41"/>
      <c r="C77" s="42"/>
      <c r="D77" s="42"/>
      <c r="E77" s="162" t="str">
        <f>E7</f>
        <v>III/193 46 Staňkov -Trnkova ulice rekonstrukce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42"/>
      <c r="D79" s="42"/>
      <c r="E79" s="71" t="str">
        <f>E9</f>
        <v xml:space="preserve">4 - SO 103 Povrchová úprava krytu  sil. III/193 46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obec Staňkov -Trnkova ul. sil. III//193 46</v>
      </c>
      <c r="G81" s="42"/>
      <c r="H81" s="42"/>
      <c r="I81" s="34" t="s">
        <v>24</v>
      </c>
      <c r="J81" s="74" t="str">
        <f>IF(J12="","",J12)</f>
        <v>22. 12. 2023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6" customHeight="1">
      <c r="A83" s="40"/>
      <c r="B83" s="41"/>
      <c r="C83" s="34" t="s">
        <v>26</v>
      </c>
      <c r="D83" s="42"/>
      <c r="E83" s="42"/>
      <c r="F83" s="29" t="str">
        <f>E15</f>
        <v>KSÚS Plzeňského kraje</v>
      </c>
      <c r="G83" s="42"/>
      <c r="H83" s="42"/>
      <c r="I83" s="34" t="s">
        <v>32</v>
      </c>
      <c r="J83" s="38" t="str">
        <f>E21</f>
        <v>J.Miška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6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35</v>
      </c>
      <c r="J84" s="38" t="str">
        <f>E24</f>
        <v>Richtrová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114</v>
      </c>
      <c r="D86" s="182" t="s">
        <v>58</v>
      </c>
      <c r="E86" s="182" t="s">
        <v>54</v>
      </c>
      <c r="F86" s="182" t="s">
        <v>55</v>
      </c>
      <c r="G86" s="182" t="s">
        <v>115</v>
      </c>
      <c r="H86" s="182" t="s">
        <v>116</v>
      </c>
      <c r="I86" s="182" t="s">
        <v>117</v>
      </c>
      <c r="J86" s="182" t="s">
        <v>101</v>
      </c>
      <c r="K86" s="183" t="s">
        <v>118</v>
      </c>
      <c r="L86" s="184"/>
      <c r="M86" s="94" t="s">
        <v>21</v>
      </c>
      <c r="N86" s="95" t="s">
        <v>43</v>
      </c>
      <c r="O86" s="95" t="s">
        <v>119</v>
      </c>
      <c r="P86" s="95" t="s">
        <v>120</v>
      </c>
      <c r="Q86" s="95" t="s">
        <v>121</v>
      </c>
      <c r="R86" s="95" t="s">
        <v>122</v>
      </c>
      <c r="S86" s="95" t="s">
        <v>123</v>
      </c>
      <c r="T86" s="96" t="s">
        <v>124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125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P88+P317</f>
        <v>0</v>
      </c>
      <c r="Q87" s="98"/>
      <c r="R87" s="187">
        <f>R88+R317</f>
        <v>180.373212</v>
      </c>
      <c r="S87" s="98"/>
      <c r="T87" s="188">
        <f>T88+T317</f>
        <v>634.86286500000006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102</v>
      </c>
      <c r="BK87" s="189">
        <f>BK88+BK317</f>
        <v>0</v>
      </c>
    </row>
    <row r="88" s="12" customFormat="1" ht="25.92" customHeight="1">
      <c r="A88" s="12"/>
      <c r="B88" s="190"/>
      <c r="C88" s="191"/>
      <c r="D88" s="192" t="s">
        <v>72</v>
      </c>
      <c r="E88" s="193" t="s">
        <v>126</v>
      </c>
      <c r="F88" s="193" t="s">
        <v>127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P89+P139+P175+P312</f>
        <v>0</v>
      </c>
      <c r="Q88" s="198"/>
      <c r="R88" s="199">
        <f>R89+R139+R175+R312</f>
        <v>180.34916200000001</v>
      </c>
      <c r="S88" s="198"/>
      <c r="T88" s="200">
        <f>T89+T139+T175+T312</f>
        <v>634.86286500000006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72</v>
      </c>
      <c r="AU88" s="202" t="s">
        <v>73</v>
      </c>
      <c r="AY88" s="201" t="s">
        <v>128</v>
      </c>
      <c r="BK88" s="203">
        <f>BK89+BK139+BK175+BK312</f>
        <v>0</v>
      </c>
    </row>
    <row r="89" s="12" customFormat="1" ht="22.8" customHeight="1">
      <c r="A89" s="12"/>
      <c r="B89" s="190"/>
      <c r="C89" s="191"/>
      <c r="D89" s="192" t="s">
        <v>72</v>
      </c>
      <c r="E89" s="204" t="s">
        <v>78</v>
      </c>
      <c r="F89" s="204" t="s">
        <v>129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SUM(P90:P138)</f>
        <v>0</v>
      </c>
      <c r="Q89" s="198"/>
      <c r="R89" s="199">
        <f>SUM(R90:R138)</f>
        <v>10.947099999999999</v>
      </c>
      <c r="S89" s="198"/>
      <c r="T89" s="200">
        <f>SUM(T90:T138)</f>
        <v>634.29200000000003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78</v>
      </c>
      <c r="AT89" s="202" t="s">
        <v>72</v>
      </c>
      <c r="AU89" s="202" t="s">
        <v>78</v>
      </c>
      <c r="AY89" s="201" t="s">
        <v>128</v>
      </c>
      <c r="BK89" s="203">
        <f>SUM(BK90:BK138)</f>
        <v>0</v>
      </c>
    </row>
    <row r="90" s="2" customFormat="1" ht="14.4" customHeight="1">
      <c r="A90" s="40"/>
      <c r="B90" s="41"/>
      <c r="C90" s="206" t="s">
        <v>78</v>
      </c>
      <c r="D90" s="206" t="s">
        <v>130</v>
      </c>
      <c r="E90" s="207" t="s">
        <v>1159</v>
      </c>
      <c r="F90" s="208" t="s">
        <v>1160</v>
      </c>
      <c r="G90" s="209" t="s">
        <v>1161</v>
      </c>
      <c r="H90" s="210">
        <v>8</v>
      </c>
      <c r="I90" s="211"/>
      <c r="J90" s="212">
        <f>ROUND(I90*H90,2)</f>
        <v>0</v>
      </c>
      <c r="K90" s="208" t="s">
        <v>21</v>
      </c>
      <c r="L90" s="46"/>
      <c r="M90" s="213" t="s">
        <v>21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85</v>
      </c>
      <c r="AT90" s="217" t="s">
        <v>130</v>
      </c>
      <c r="AU90" s="217" t="s">
        <v>82</v>
      </c>
      <c r="AY90" s="19" t="s">
        <v>128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78</v>
      </c>
      <c r="BK90" s="218">
        <f>ROUND(I90*H90,2)</f>
        <v>0</v>
      </c>
      <c r="BL90" s="19" t="s">
        <v>85</v>
      </c>
      <c r="BM90" s="217" t="s">
        <v>1162</v>
      </c>
    </row>
    <row r="91" s="13" customFormat="1">
      <c r="A91" s="13"/>
      <c r="B91" s="224"/>
      <c r="C91" s="225"/>
      <c r="D91" s="226" t="s">
        <v>138</v>
      </c>
      <c r="E91" s="227" t="s">
        <v>21</v>
      </c>
      <c r="F91" s="228" t="s">
        <v>175</v>
      </c>
      <c r="G91" s="225"/>
      <c r="H91" s="229">
        <v>8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138</v>
      </c>
      <c r="AU91" s="235" t="s">
        <v>82</v>
      </c>
      <c r="AV91" s="13" t="s">
        <v>82</v>
      </c>
      <c r="AW91" s="13" t="s">
        <v>34</v>
      </c>
      <c r="AX91" s="13" t="s">
        <v>78</v>
      </c>
      <c r="AY91" s="235" t="s">
        <v>128</v>
      </c>
    </row>
    <row r="92" s="2" customFormat="1" ht="30" customHeight="1">
      <c r="A92" s="40"/>
      <c r="B92" s="41"/>
      <c r="C92" s="206" t="s">
        <v>82</v>
      </c>
      <c r="D92" s="206" t="s">
        <v>130</v>
      </c>
      <c r="E92" s="207" t="s">
        <v>827</v>
      </c>
      <c r="F92" s="208" t="s">
        <v>828</v>
      </c>
      <c r="G92" s="209" t="s">
        <v>133</v>
      </c>
      <c r="H92" s="210">
        <v>52</v>
      </c>
      <c r="I92" s="211"/>
      <c r="J92" s="212">
        <f>ROUND(I92*H92,2)</f>
        <v>0</v>
      </c>
      <c r="K92" s="208" t="s">
        <v>134</v>
      </c>
      <c r="L92" s="46"/>
      <c r="M92" s="213" t="s">
        <v>21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0.22</v>
      </c>
      <c r="T92" s="216">
        <f>S92*H92</f>
        <v>11.44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85</v>
      </c>
      <c r="AT92" s="217" t="s">
        <v>130</v>
      </c>
      <c r="AU92" s="217" t="s">
        <v>82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78</v>
      </c>
      <c r="BK92" s="218">
        <f>ROUND(I92*H92,2)</f>
        <v>0</v>
      </c>
      <c r="BL92" s="19" t="s">
        <v>85</v>
      </c>
      <c r="BM92" s="217" t="s">
        <v>1163</v>
      </c>
    </row>
    <row r="93" s="2" customFormat="1">
      <c r="A93" s="40"/>
      <c r="B93" s="41"/>
      <c r="C93" s="42"/>
      <c r="D93" s="219" t="s">
        <v>136</v>
      </c>
      <c r="E93" s="42"/>
      <c r="F93" s="220" t="s">
        <v>830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136</v>
      </c>
      <c r="AU93" s="19" t="s">
        <v>82</v>
      </c>
    </row>
    <row r="94" s="13" customFormat="1">
      <c r="A94" s="13"/>
      <c r="B94" s="224"/>
      <c r="C94" s="225"/>
      <c r="D94" s="226" t="s">
        <v>138</v>
      </c>
      <c r="E94" s="227" t="s">
        <v>21</v>
      </c>
      <c r="F94" s="228" t="s">
        <v>455</v>
      </c>
      <c r="G94" s="225"/>
      <c r="H94" s="229">
        <v>52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138</v>
      </c>
      <c r="AU94" s="235" t="s">
        <v>82</v>
      </c>
      <c r="AV94" s="13" t="s">
        <v>82</v>
      </c>
      <c r="AW94" s="13" t="s">
        <v>34</v>
      </c>
      <c r="AX94" s="13" t="s">
        <v>73</v>
      </c>
      <c r="AY94" s="235" t="s">
        <v>128</v>
      </c>
    </row>
    <row r="95" s="14" customFormat="1">
      <c r="A95" s="14"/>
      <c r="B95" s="236"/>
      <c r="C95" s="237"/>
      <c r="D95" s="226" t="s">
        <v>138</v>
      </c>
      <c r="E95" s="238" t="s">
        <v>21</v>
      </c>
      <c r="F95" s="239" t="s">
        <v>146</v>
      </c>
      <c r="G95" s="237"/>
      <c r="H95" s="240">
        <v>52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138</v>
      </c>
      <c r="AU95" s="246" t="s">
        <v>82</v>
      </c>
      <c r="AV95" s="14" t="s">
        <v>85</v>
      </c>
      <c r="AW95" s="14" t="s">
        <v>34</v>
      </c>
      <c r="AX95" s="14" t="s">
        <v>78</v>
      </c>
      <c r="AY95" s="246" t="s">
        <v>128</v>
      </c>
    </row>
    <row r="96" s="2" customFormat="1" ht="22.2" customHeight="1">
      <c r="A96" s="40"/>
      <c r="B96" s="41"/>
      <c r="C96" s="206" t="s">
        <v>147</v>
      </c>
      <c r="D96" s="206" t="s">
        <v>130</v>
      </c>
      <c r="E96" s="207" t="s">
        <v>158</v>
      </c>
      <c r="F96" s="208" t="s">
        <v>159</v>
      </c>
      <c r="G96" s="209" t="s">
        <v>133</v>
      </c>
      <c r="H96" s="210">
        <v>748</v>
      </c>
      <c r="I96" s="211"/>
      <c r="J96" s="212">
        <f>ROUND(I96*H96,2)</f>
        <v>0</v>
      </c>
      <c r="K96" s="208" t="s">
        <v>134</v>
      </c>
      <c r="L96" s="46"/>
      <c r="M96" s="213" t="s">
        <v>21</v>
      </c>
      <c r="N96" s="214" t="s">
        <v>44</v>
      </c>
      <c r="O96" s="86"/>
      <c r="P96" s="215">
        <f>O96*H96</f>
        <v>0</v>
      </c>
      <c r="Q96" s="215">
        <v>5.0000000000000002E-05</v>
      </c>
      <c r="R96" s="215">
        <f>Q96*H96</f>
        <v>0.037400000000000003</v>
      </c>
      <c r="S96" s="215">
        <v>0.11500000000000001</v>
      </c>
      <c r="T96" s="216">
        <f>S96*H96</f>
        <v>86.02000000000001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85</v>
      </c>
      <c r="AT96" s="217" t="s">
        <v>130</v>
      </c>
      <c r="AU96" s="217" t="s">
        <v>82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78</v>
      </c>
      <c r="BK96" s="218">
        <f>ROUND(I96*H96,2)</f>
        <v>0</v>
      </c>
      <c r="BL96" s="19" t="s">
        <v>85</v>
      </c>
      <c r="BM96" s="217" t="s">
        <v>1164</v>
      </c>
    </row>
    <row r="97" s="2" customFormat="1">
      <c r="A97" s="40"/>
      <c r="B97" s="41"/>
      <c r="C97" s="42"/>
      <c r="D97" s="219" t="s">
        <v>136</v>
      </c>
      <c r="E97" s="42"/>
      <c r="F97" s="220" t="s">
        <v>161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82</v>
      </c>
    </row>
    <row r="98" s="13" customFormat="1">
      <c r="A98" s="13"/>
      <c r="B98" s="224"/>
      <c r="C98" s="225"/>
      <c r="D98" s="226" t="s">
        <v>138</v>
      </c>
      <c r="E98" s="227" t="s">
        <v>21</v>
      </c>
      <c r="F98" s="228" t="s">
        <v>1165</v>
      </c>
      <c r="G98" s="225"/>
      <c r="H98" s="229">
        <v>748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138</v>
      </c>
      <c r="AU98" s="235" t="s">
        <v>82</v>
      </c>
      <c r="AV98" s="13" t="s">
        <v>82</v>
      </c>
      <c r="AW98" s="13" t="s">
        <v>34</v>
      </c>
      <c r="AX98" s="13" t="s">
        <v>73</v>
      </c>
      <c r="AY98" s="235" t="s">
        <v>128</v>
      </c>
    </row>
    <row r="99" s="14" customFormat="1">
      <c r="A99" s="14"/>
      <c r="B99" s="236"/>
      <c r="C99" s="237"/>
      <c r="D99" s="226" t="s">
        <v>138</v>
      </c>
      <c r="E99" s="238" t="s">
        <v>21</v>
      </c>
      <c r="F99" s="239" t="s">
        <v>146</v>
      </c>
      <c r="G99" s="237"/>
      <c r="H99" s="240">
        <v>748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138</v>
      </c>
      <c r="AU99" s="246" t="s">
        <v>82</v>
      </c>
      <c r="AV99" s="14" t="s">
        <v>85</v>
      </c>
      <c r="AW99" s="14" t="s">
        <v>34</v>
      </c>
      <c r="AX99" s="14" t="s">
        <v>78</v>
      </c>
      <c r="AY99" s="246" t="s">
        <v>128</v>
      </c>
    </row>
    <row r="100" s="2" customFormat="1" ht="22.2" customHeight="1">
      <c r="A100" s="40"/>
      <c r="B100" s="41"/>
      <c r="C100" s="206" t="s">
        <v>85</v>
      </c>
      <c r="D100" s="206" t="s">
        <v>130</v>
      </c>
      <c r="E100" s="207" t="s">
        <v>1166</v>
      </c>
      <c r="F100" s="208" t="s">
        <v>1167</v>
      </c>
      <c r="G100" s="209" t="s">
        <v>133</v>
      </c>
      <c r="H100" s="210">
        <v>4194</v>
      </c>
      <c r="I100" s="211"/>
      <c r="J100" s="212">
        <f>ROUND(I100*H100,2)</f>
        <v>0</v>
      </c>
      <c r="K100" s="208" t="s">
        <v>21</v>
      </c>
      <c r="L100" s="46"/>
      <c r="M100" s="213" t="s">
        <v>21</v>
      </c>
      <c r="N100" s="214" t="s">
        <v>44</v>
      </c>
      <c r="O100" s="86"/>
      <c r="P100" s="215">
        <f>O100*H100</f>
        <v>0</v>
      </c>
      <c r="Q100" s="215">
        <v>5.0000000000000002E-05</v>
      </c>
      <c r="R100" s="215">
        <f>Q100*H100</f>
        <v>0.2097</v>
      </c>
      <c r="S100" s="215">
        <v>0.128</v>
      </c>
      <c r="T100" s="216">
        <f>S100*H100</f>
        <v>536.83199999999999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85</v>
      </c>
      <c r="AT100" s="217" t="s">
        <v>130</v>
      </c>
      <c r="AU100" s="217" t="s">
        <v>82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78</v>
      </c>
      <c r="BK100" s="218">
        <f>ROUND(I100*H100,2)</f>
        <v>0</v>
      </c>
      <c r="BL100" s="19" t="s">
        <v>85</v>
      </c>
      <c r="BM100" s="217" t="s">
        <v>1168</v>
      </c>
    </row>
    <row r="101" s="13" customFormat="1">
      <c r="A101" s="13"/>
      <c r="B101" s="224"/>
      <c r="C101" s="225"/>
      <c r="D101" s="226" t="s">
        <v>138</v>
      </c>
      <c r="E101" s="227" t="s">
        <v>21</v>
      </c>
      <c r="F101" s="228" t="s">
        <v>1169</v>
      </c>
      <c r="G101" s="225"/>
      <c r="H101" s="229">
        <v>4194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138</v>
      </c>
      <c r="AU101" s="235" t="s">
        <v>82</v>
      </c>
      <c r="AV101" s="13" t="s">
        <v>82</v>
      </c>
      <c r="AW101" s="13" t="s">
        <v>34</v>
      </c>
      <c r="AX101" s="13" t="s">
        <v>73</v>
      </c>
      <c r="AY101" s="235" t="s">
        <v>128</v>
      </c>
    </row>
    <row r="102" s="14" customFormat="1">
      <c r="A102" s="14"/>
      <c r="B102" s="236"/>
      <c r="C102" s="237"/>
      <c r="D102" s="226" t="s">
        <v>138</v>
      </c>
      <c r="E102" s="238" t="s">
        <v>21</v>
      </c>
      <c r="F102" s="239" t="s">
        <v>146</v>
      </c>
      <c r="G102" s="237"/>
      <c r="H102" s="240">
        <v>4194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138</v>
      </c>
      <c r="AU102" s="246" t="s">
        <v>82</v>
      </c>
      <c r="AV102" s="14" t="s">
        <v>85</v>
      </c>
      <c r="AW102" s="14" t="s">
        <v>34</v>
      </c>
      <c r="AX102" s="14" t="s">
        <v>78</v>
      </c>
      <c r="AY102" s="246" t="s">
        <v>128</v>
      </c>
    </row>
    <row r="103" s="2" customFormat="1" ht="22.2" customHeight="1">
      <c r="A103" s="40"/>
      <c r="B103" s="41"/>
      <c r="C103" s="206" t="s">
        <v>88</v>
      </c>
      <c r="D103" s="206" t="s">
        <v>130</v>
      </c>
      <c r="E103" s="207" t="s">
        <v>873</v>
      </c>
      <c r="F103" s="208" t="s">
        <v>874</v>
      </c>
      <c r="G103" s="209" t="s">
        <v>178</v>
      </c>
      <c r="H103" s="210">
        <v>2.3999999999999999</v>
      </c>
      <c r="I103" s="211"/>
      <c r="J103" s="212">
        <f>ROUND(I103*H103,2)</f>
        <v>0</v>
      </c>
      <c r="K103" s="208" t="s">
        <v>134</v>
      </c>
      <c r="L103" s="46"/>
      <c r="M103" s="213" t="s">
        <v>21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85</v>
      </c>
      <c r="AT103" s="217" t="s">
        <v>130</v>
      </c>
      <c r="AU103" s="217" t="s">
        <v>82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78</v>
      </c>
      <c r="BK103" s="218">
        <f>ROUND(I103*H103,2)</f>
        <v>0</v>
      </c>
      <c r="BL103" s="19" t="s">
        <v>85</v>
      </c>
      <c r="BM103" s="217" t="s">
        <v>1170</v>
      </c>
    </row>
    <row r="104" s="2" customFormat="1">
      <c r="A104" s="40"/>
      <c r="B104" s="41"/>
      <c r="C104" s="42"/>
      <c r="D104" s="219" t="s">
        <v>136</v>
      </c>
      <c r="E104" s="42"/>
      <c r="F104" s="220" t="s">
        <v>876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13" customFormat="1">
      <c r="A105" s="13"/>
      <c r="B105" s="224"/>
      <c r="C105" s="225"/>
      <c r="D105" s="226" t="s">
        <v>138</v>
      </c>
      <c r="E105" s="227" t="s">
        <v>21</v>
      </c>
      <c r="F105" s="228" t="s">
        <v>1171</v>
      </c>
      <c r="G105" s="225"/>
      <c r="H105" s="229">
        <v>2.3999999999999999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138</v>
      </c>
      <c r="AU105" s="235" t="s">
        <v>82</v>
      </c>
      <c r="AV105" s="13" t="s">
        <v>82</v>
      </c>
      <c r="AW105" s="13" t="s">
        <v>34</v>
      </c>
      <c r="AX105" s="13" t="s">
        <v>73</v>
      </c>
      <c r="AY105" s="235" t="s">
        <v>128</v>
      </c>
    </row>
    <row r="106" s="14" customFormat="1">
      <c r="A106" s="14"/>
      <c r="B106" s="236"/>
      <c r="C106" s="237"/>
      <c r="D106" s="226" t="s">
        <v>138</v>
      </c>
      <c r="E106" s="238" t="s">
        <v>21</v>
      </c>
      <c r="F106" s="239" t="s">
        <v>146</v>
      </c>
      <c r="G106" s="237"/>
      <c r="H106" s="240">
        <v>2.3999999999999999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138</v>
      </c>
      <c r="AU106" s="246" t="s">
        <v>82</v>
      </c>
      <c r="AV106" s="14" t="s">
        <v>85</v>
      </c>
      <c r="AW106" s="14" t="s">
        <v>34</v>
      </c>
      <c r="AX106" s="14" t="s">
        <v>78</v>
      </c>
      <c r="AY106" s="246" t="s">
        <v>128</v>
      </c>
    </row>
    <row r="107" s="2" customFormat="1" ht="30" customHeight="1">
      <c r="A107" s="40"/>
      <c r="B107" s="41"/>
      <c r="C107" s="206" t="s">
        <v>163</v>
      </c>
      <c r="D107" s="206" t="s">
        <v>130</v>
      </c>
      <c r="E107" s="207" t="s">
        <v>214</v>
      </c>
      <c r="F107" s="208" t="s">
        <v>215</v>
      </c>
      <c r="G107" s="209" t="s">
        <v>178</v>
      </c>
      <c r="H107" s="210">
        <v>80.640000000000001</v>
      </c>
      <c r="I107" s="211"/>
      <c r="J107" s="212">
        <f>ROUND(I107*H107,2)</f>
        <v>0</v>
      </c>
      <c r="K107" s="208" t="s">
        <v>134</v>
      </c>
      <c r="L107" s="46"/>
      <c r="M107" s="213" t="s">
        <v>21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85</v>
      </c>
      <c r="AT107" s="217" t="s">
        <v>130</v>
      </c>
      <c r="AU107" s="217" t="s">
        <v>82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78</v>
      </c>
      <c r="BK107" s="218">
        <f>ROUND(I107*H107,2)</f>
        <v>0</v>
      </c>
      <c r="BL107" s="19" t="s">
        <v>85</v>
      </c>
      <c r="BM107" s="217" t="s">
        <v>1172</v>
      </c>
    </row>
    <row r="108" s="2" customFormat="1">
      <c r="A108" s="40"/>
      <c r="B108" s="41"/>
      <c r="C108" s="42"/>
      <c r="D108" s="219" t="s">
        <v>136</v>
      </c>
      <c r="E108" s="42"/>
      <c r="F108" s="220" t="s">
        <v>217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136</v>
      </c>
      <c r="AU108" s="19" t="s">
        <v>82</v>
      </c>
    </row>
    <row r="109" s="13" customFormat="1">
      <c r="A109" s="13"/>
      <c r="B109" s="224"/>
      <c r="C109" s="225"/>
      <c r="D109" s="226" t="s">
        <v>138</v>
      </c>
      <c r="E109" s="227" t="s">
        <v>21</v>
      </c>
      <c r="F109" s="228" t="s">
        <v>1173</v>
      </c>
      <c r="G109" s="225"/>
      <c r="H109" s="229">
        <v>2.3999999999999999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138</v>
      </c>
      <c r="AU109" s="235" t="s">
        <v>82</v>
      </c>
      <c r="AV109" s="13" t="s">
        <v>82</v>
      </c>
      <c r="AW109" s="13" t="s">
        <v>34</v>
      </c>
      <c r="AX109" s="13" t="s">
        <v>73</v>
      </c>
      <c r="AY109" s="235" t="s">
        <v>128</v>
      </c>
    </row>
    <row r="110" s="15" customFormat="1">
      <c r="A110" s="15"/>
      <c r="B110" s="248"/>
      <c r="C110" s="249"/>
      <c r="D110" s="226" t="s">
        <v>138</v>
      </c>
      <c r="E110" s="250" t="s">
        <v>21</v>
      </c>
      <c r="F110" s="251" t="s">
        <v>219</v>
      </c>
      <c r="G110" s="249"/>
      <c r="H110" s="252">
        <v>2.3999999999999999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138</v>
      </c>
      <c r="AU110" s="258" t="s">
        <v>82</v>
      </c>
      <c r="AV110" s="15" t="s">
        <v>147</v>
      </c>
      <c r="AW110" s="15" t="s">
        <v>34</v>
      </c>
      <c r="AX110" s="15" t="s">
        <v>73</v>
      </c>
      <c r="AY110" s="258" t="s">
        <v>128</v>
      </c>
    </row>
    <row r="111" s="13" customFormat="1">
      <c r="A111" s="13"/>
      <c r="B111" s="224"/>
      <c r="C111" s="225"/>
      <c r="D111" s="226" t="s">
        <v>138</v>
      </c>
      <c r="E111" s="227" t="s">
        <v>21</v>
      </c>
      <c r="F111" s="228" t="s">
        <v>1174</v>
      </c>
      <c r="G111" s="225"/>
      <c r="H111" s="229">
        <v>4.8630000000000004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138</v>
      </c>
      <c r="AU111" s="235" t="s">
        <v>82</v>
      </c>
      <c r="AV111" s="13" t="s">
        <v>82</v>
      </c>
      <c r="AW111" s="13" t="s">
        <v>34</v>
      </c>
      <c r="AX111" s="13" t="s">
        <v>73</v>
      </c>
      <c r="AY111" s="235" t="s">
        <v>128</v>
      </c>
    </row>
    <row r="112" s="13" customFormat="1">
      <c r="A112" s="13"/>
      <c r="B112" s="224"/>
      <c r="C112" s="225"/>
      <c r="D112" s="226" t="s">
        <v>138</v>
      </c>
      <c r="E112" s="227" t="s">
        <v>21</v>
      </c>
      <c r="F112" s="228" t="s">
        <v>1175</v>
      </c>
      <c r="G112" s="225"/>
      <c r="H112" s="229">
        <v>32.475000000000001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138</v>
      </c>
      <c r="AU112" s="235" t="s">
        <v>82</v>
      </c>
      <c r="AV112" s="13" t="s">
        <v>82</v>
      </c>
      <c r="AW112" s="13" t="s">
        <v>34</v>
      </c>
      <c r="AX112" s="13" t="s">
        <v>73</v>
      </c>
      <c r="AY112" s="235" t="s">
        <v>128</v>
      </c>
    </row>
    <row r="113" s="13" customFormat="1">
      <c r="A113" s="13"/>
      <c r="B113" s="224"/>
      <c r="C113" s="225"/>
      <c r="D113" s="226" t="s">
        <v>138</v>
      </c>
      <c r="E113" s="227" t="s">
        <v>21</v>
      </c>
      <c r="F113" s="228" t="s">
        <v>1176</v>
      </c>
      <c r="G113" s="225"/>
      <c r="H113" s="229">
        <v>40.899999999999999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138</v>
      </c>
      <c r="AU113" s="235" t="s">
        <v>82</v>
      </c>
      <c r="AV113" s="13" t="s">
        <v>82</v>
      </c>
      <c r="AW113" s="13" t="s">
        <v>34</v>
      </c>
      <c r="AX113" s="13" t="s">
        <v>73</v>
      </c>
      <c r="AY113" s="235" t="s">
        <v>128</v>
      </c>
    </row>
    <row r="114" s="15" customFormat="1">
      <c r="A114" s="15"/>
      <c r="B114" s="248"/>
      <c r="C114" s="249"/>
      <c r="D114" s="226" t="s">
        <v>138</v>
      </c>
      <c r="E114" s="250" t="s">
        <v>21</v>
      </c>
      <c r="F114" s="251" t="s">
        <v>219</v>
      </c>
      <c r="G114" s="249"/>
      <c r="H114" s="252">
        <v>78.238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138</v>
      </c>
      <c r="AU114" s="258" t="s">
        <v>82</v>
      </c>
      <c r="AV114" s="15" t="s">
        <v>147</v>
      </c>
      <c r="AW114" s="15" t="s">
        <v>34</v>
      </c>
      <c r="AX114" s="15" t="s">
        <v>73</v>
      </c>
      <c r="AY114" s="258" t="s">
        <v>128</v>
      </c>
    </row>
    <row r="115" s="14" customFormat="1">
      <c r="A115" s="14"/>
      <c r="B115" s="236"/>
      <c r="C115" s="237"/>
      <c r="D115" s="226" t="s">
        <v>138</v>
      </c>
      <c r="E115" s="238" t="s">
        <v>21</v>
      </c>
      <c r="F115" s="239" t="s">
        <v>146</v>
      </c>
      <c r="G115" s="237"/>
      <c r="H115" s="240">
        <v>80.638000000000005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138</v>
      </c>
      <c r="AU115" s="246" t="s">
        <v>82</v>
      </c>
      <c r="AV115" s="14" t="s">
        <v>85</v>
      </c>
      <c r="AW115" s="14" t="s">
        <v>34</v>
      </c>
      <c r="AX115" s="14" t="s">
        <v>73</v>
      </c>
      <c r="AY115" s="246" t="s">
        <v>128</v>
      </c>
    </row>
    <row r="116" s="13" customFormat="1">
      <c r="A116" s="13"/>
      <c r="B116" s="224"/>
      <c r="C116" s="225"/>
      <c r="D116" s="226" t="s">
        <v>138</v>
      </c>
      <c r="E116" s="227" t="s">
        <v>21</v>
      </c>
      <c r="F116" s="228" t="s">
        <v>1177</v>
      </c>
      <c r="G116" s="225"/>
      <c r="H116" s="229">
        <v>80.640000000000001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138</v>
      </c>
      <c r="AU116" s="235" t="s">
        <v>82</v>
      </c>
      <c r="AV116" s="13" t="s">
        <v>82</v>
      </c>
      <c r="AW116" s="13" t="s">
        <v>34</v>
      </c>
      <c r="AX116" s="13" t="s">
        <v>78</v>
      </c>
      <c r="AY116" s="235" t="s">
        <v>128</v>
      </c>
    </row>
    <row r="117" s="2" customFormat="1" ht="34.8" customHeight="1">
      <c r="A117" s="40"/>
      <c r="B117" s="41"/>
      <c r="C117" s="206" t="s">
        <v>169</v>
      </c>
      <c r="D117" s="206" t="s">
        <v>130</v>
      </c>
      <c r="E117" s="207" t="s">
        <v>223</v>
      </c>
      <c r="F117" s="208" t="s">
        <v>224</v>
      </c>
      <c r="G117" s="209" t="s">
        <v>178</v>
      </c>
      <c r="H117" s="210">
        <v>403.19999999999999</v>
      </c>
      <c r="I117" s="211"/>
      <c r="J117" s="212">
        <f>ROUND(I117*H117,2)</f>
        <v>0</v>
      </c>
      <c r="K117" s="208" t="s">
        <v>134</v>
      </c>
      <c r="L117" s="46"/>
      <c r="M117" s="213" t="s">
        <v>21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85</v>
      </c>
      <c r="AT117" s="217" t="s">
        <v>130</v>
      </c>
      <c r="AU117" s="217" t="s">
        <v>82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78</v>
      </c>
      <c r="BK117" s="218">
        <f>ROUND(I117*H117,2)</f>
        <v>0</v>
      </c>
      <c r="BL117" s="19" t="s">
        <v>85</v>
      </c>
      <c r="BM117" s="217" t="s">
        <v>1178</v>
      </c>
    </row>
    <row r="118" s="2" customFormat="1">
      <c r="A118" s="40"/>
      <c r="B118" s="41"/>
      <c r="C118" s="42"/>
      <c r="D118" s="219" t="s">
        <v>136</v>
      </c>
      <c r="E118" s="42"/>
      <c r="F118" s="220" t="s">
        <v>226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136</v>
      </c>
      <c r="AU118" s="19" t="s">
        <v>82</v>
      </c>
    </row>
    <row r="119" s="13" customFormat="1">
      <c r="A119" s="13"/>
      <c r="B119" s="224"/>
      <c r="C119" s="225"/>
      <c r="D119" s="226" t="s">
        <v>138</v>
      </c>
      <c r="E119" s="227" t="s">
        <v>21</v>
      </c>
      <c r="F119" s="228" t="s">
        <v>1179</v>
      </c>
      <c r="G119" s="225"/>
      <c r="H119" s="229">
        <v>403.19999999999999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138</v>
      </c>
      <c r="AU119" s="235" t="s">
        <v>82</v>
      </c>
      <c r="AV119" s="13" t="s">
        <v>82</v>
      </c>
      <c r="AW119" s="13" t="s">
        <v>34</v>
      </c>
      <c r="AX119" s="13" t="s">
        <v>73</v>
      </c>
      <c r="AY119" s="235" t="s">
        <v>128</v>
      </c>
    </row>
    <row r="120" s="14" customFormat="1">
      <c r="A120" s="14"/>
      <c r="B120" s="236"/>
      <c r="C120" s="237"/>
      <c r="D120" s="226" t="s">
        <v>138</v>
      </c>
      <c r="E120" s="238" t="s">
        <v>21</v>
      </c>
      <c r="F120" s="239" t="s">
        <v>146</v>
      </c>
      <c r="G120" s="237"/>
      <c r="H120" s="240">
        <v>403.19999999999999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138</v>
      </c>
      <c r="AU120" s="246" t="s">
        <v>82</v>
      </c>
      <c r="AV120" s="14" t="s">
        <v>85</v>
      </c>
      <c r="AW120" s="14" t="s">
        <v>34</v>
      </c>
      <c r="AX120" s="14" t="s">
        <v>78</v>
      </c>
      <c r="AY120" s="246" t="s">
        <v>128</v>
      </c>
    </row>
    <row r="121" s="2" customFormat="1" ht="22.2" customHeight="1">
      <c r="A121" s="40"/>
      <c r="B121" s="41"/>
      <c r="C121" s="206" t="s">
        <v>175</v>
      </c>
      <c r="D121" s="206" t="s">
        <v>130</v>
      </c>
      <c r="E121" s="207" t="s">
        <v>248</v>
      </c>
      <c r="F121" s="208" t="s">
        <v>249</v>
      </c>
      <c r="G121" s="209" t="s">
        <v>250</v>
      </c>
      <c r="H121" s="210">
        <v>145.15000000000001</v>
      </c>
      <c r="I121" s="211"/>
      <c r="J121" s="212">
        <f>ROUND(I121*H121,2)</f>
        <v>0</v>
      </c>
      <c r="K121" s="208" t="s">
        <v>134</v>
      </c>
      <c r="L121" s="46"/>
      <c r="M121" s="213" t="s">
        <v>21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85</v>
      </c>
      <c r="AT121" s="217" t="s">
        <v>130</v>
      </c>
      <c r="AU121" s="217" t="s">
        <v>82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78</v>
      </c>
      <c r="BK121" s="218">
        <f>ROUND(I121*H121,2)</f>
        <v>0</v>
      </c>
      <c r="BL121" s="19" t="s">
        <v>85</v>
      </c>
      <c r="BM121" s="217" t="s">
        <v>1180</v>
      </c>
    </row>
    <row r="122" s="2" customFormat="1">
      <c r="A122" s="40"/>
      <c r="B122" s="41"/>
      <c r="C122" s="42"/>
      <c r="D122" s="219" t="s">
        <v>136</v>
      </c>
      <c r="E122" s="42"/>
      <c r="F122" s="220" t="s">
        <v>252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82</v>
      </c>
    </row>
    <row r="123" s="13" customFormat="1">
      <c r="A123" s="13"/>
      <c r="B123" s="224"/>
      <c r="C123" s="225"/>
      <c r="D123" s="226" t="s">
        <v>138</v>
      </c>
      <c r="E123" s="227" t="s">
        <v>21</v>
      </c>
      <c r="F123" s="228" t="s">
        <v>1181</v>
      </c>
      <c r="G123" s="225"/>
      <c r="H123" s="229">
        <v>145.15199999999999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138</v>
      </c>
      <c r="AU123" s="235" t="s">
        <v>82</v>
      </c>
      <c r="AV123" s="13" t="s">
        <v>82</v>
      </c>
      <c r="AW123" s="13" t="s">
        <v>34</v>
      </c>
      <c r="AX123" s="13" t="s">
        <v>73</v>
      </c>
      <c r="AY123" s="235" t="s">
        <v>128</v>
      </c>
    </row>
    <row r="124" s="14" customFormat="1">
      <c r="A124" s="14"/>
      <c r="B124" s="236"/>
      <c r="C124" s="237"/>
      <c r="D124" s="226" t="s">
        <v>138</v>
      </c>
      <c r="E124" s="238" t="s">
        <v>21</v>
      </c>
      <c r="F124" s="239" t="s">
        <v>146</v>
      </c>
      <c r="G124" s="237"/>
      <c r="H124" s="240">
        <v>145.15199999999999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138</v>
      </c>
      <c r="AU124" s="246" t="s">
        <v>82</v>
      </c>
      <c r="AV124" s="14" t="s">
        <v>85</v>
      </c>
      <c r="AW124" s="14" t="s">
        <v>34</v>
      </c>
      <c r="AX124" s="14" t="s">
        <v>73</v>
      </c>
      <c r="AY124" s="246" t="s">
        <v>128</v>
      </c>
    </row>
    <row r="125" s="13" customFormat="1">
      <c r="A125" s="13"/>
      <c r="B125" s="224"/>
      <c r="C125" s="225"/>
      <c r="D125" s="226" t="s">
        <v>138</v>
      </c>
      <c r="E125" s="227" t="s">
        <v>21</v>
      </c>
      <c r="F125" s="228" t="s">
        <v>1182</v>
      </c>
      <c r="G125" s="225"/>
      <c r="H125" s="229">
        <v>145.15000000000001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138</v>
      </c>
      <c r="AU125" s="235" t="s">
        <v>82</v>
      </c>
      <c r="AV125" s="13" t="s">
        <v>82</v>
      </c>
      <c r="AW125" s="13" t="s">
        <v>34</v>
      </c>
      <c r="AX125" s="13" t="s">
        <v>78</v>
      </c>
      <c r="AY125" s="235" t="s">
        <v>128</v>
      </c>
    </row>
    <row r="126" s="2" customFormat="1" ht="22.2" customHeight="1">
      <c r="A126" s="40"/>
      <c r="B126" s="41"/>
      <c r="C126" s="206" t="s">
        <v>182</v>
      </c>
      <c r="D126" s="206" t="s">
        <v>130</v>
      </c>
      <c r="E126" s="207" t="s">
        <v>256</v>
      </c>
      <c r="F126" s="208" t="s">
        <v>257</v>
      </c>
      <c r="G126" s="209" t="s">
        <v>178</v>
      </c>
      <c r="H126" s="210">
        <v>5.5999999999999996</v>
      </c>
      <c r="I126" s="211"/>
      <c r="J126" s="212">
        <f>ROUND(I126*H126,2)</f>
        <v>0</v>
      </c>
      <c r="K126" s="208" t="s">
        <v>134</v>
      </c>
      <c r="L126" s="46"/>
      <c r="M126" s="213" t="s">
        <v>21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85</v>
      </c>
      <c r="AT126" s="217" t="s">
        <v>130</v>
      </c>
      <c r="AU126" s="217" t="s">
        <v>82</v>
      </c>
      <c r="AY126" s="19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78</v>
      </c>
      <c r="BK126" s="218">
        <f>ROUND(I126*H126,2)</f>
        <v>0</v>
      </c>
      <c r="BL126" s="19" t="s">
        <v>85</v>
      </c>
      <c r="BM126" s="217" t="s">
        <v>1183</v>
      </c>
    </row>
    <row r="127" s="2" customFormat="1">
      <c r="A127" s="40"/>
      <c r="B127" s="41"/>
      <c r="C127" s="42"/>
      <c r="D127" s="219" t="s">
        <v>136</v>
      </c>
      <c r="E127" s="42"/>
      <c r="F127" s="220" t="s">
        <v>906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136</v>
      </c>
      <c r="AU127" s="19" t="s">
        <v>82</v>
      </c>
    </row>
    <row r="128" s="13" customFormat="1">
      <c r="A128" s="13"/>
      <c r="B128" s="224"/>
      <c r="C128" s="225"/>
      <c r="D128" s="226" t="s">
        <v>138</v>
      </c>
      <c r="E128" s="227" t="s">
        <v>21</v>
      </c>
      <c r="F128" s="228" t="s">
        <v>1184</v>
      </c>
      <c r="G128" s="225"/>
      <c r="H128" s="229">
        <v>5.5999999999999996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138</v>
      </c>
      <c r="AU128" s="235" t="s">
        <v>82</v>
      </c>
      <c r="AV128" s="13" t="s">
        <v>82</v>
      </c>
      <c r="AW128" s="13" t="s">
        <v>34</v>
      </c>
      <c r="AX128" s="13" t="s">
        <v>73</v>
      </c>
      <c r="AY128" s="235" t="s">
        <v>128</v>
      </c>
    </row>
    <row r="129" s="15" customFormat="1">
      <c r="A129" s="15"/>
      <c r="B129" s="248"/>
      <c r="C129" s="249"/>
      <c r="D129" s="226" t="s">
        <v>138</v>
      </c>
      <c r="E129" s="250" t="s">
        <v>21</v>
      </c>
      <c r="F129" s="251" t="s">
        <v>219</v>
      </c>
      <c r="G129" s="249"/>
      <c r="H129" s="252">
        <v>5.5999999999999996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138</v>
      </c>
      <c r="AU129" s="258" t="s">
        <v>82</v>
      </c>
      <c r="AV129" s="15" t="s">
        <v>147</v>
      </c>
      <c r="AW129" s="15" t="s">
        <v>34</v>
      </c>
      <c r="AX129" s="15" t="s">
        <v>73</v>
      </c>
      <c r="AY129" s="258" t="s">
        <v>128</v>
      </c>
    </row>
    <row r="130" s="14" customFormat="1">
      <c r="A130" s="14"/>
      <c r="B130" s="236"/>
      <c r="C130" s="237"/>
      <c r="D130" s="226" t="s">
        <v>138</v>
      </c>
      <c r="E130" s="238" t="s">
        <v>21</v>
      </c>
      <c r="F130" s="239" t="s">
        <v>146</v>
      </c>
      <c r="G130" s="237"/>
      <c r="H130" s="240">
        <v>5.5999999999999996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138</v>
      </c>
      <c r="AU130" s="246" t="s">
        <v>82</v>
      </c>
      <c r="AV130" s="14" t="s">
        <v>85</v>
      </c>
      <c r="AW130" s="14" t="s">
        <v>34</v>
      </c>
      <c r="AX130" s="14" t="s">
        <v>73</v>
      </c>
      <c r="AY130" s="246" t="s">
        <v>128</v>
      </c>
    </row>
    <row r="131" s="13" customFormat="1">
      <c r="A131" s="13"/>
      <c r="B131" s="224"/>
      <c r="C131" s="225"/>
      <c r="D131" s="226" t="s">
        <v>138</v>
      </c>
      <c r="E131" s="227" t="s">
        <v>21</v>
      </c>
      <c r="F131" s="228" t="s">
        <v>1185</v>
      </c>
      <c r="G131" s="225"/>
      <c r="H131" s="229">
        <v>5.5999999999999996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138</v>
      </c>
      <c r="AU131" s="235" t="s">
        <v>82</v>
      </c>
      <c r="AV131" s="13" t="s">
        <v>82</v>
      </c>
      <c r="AW131" s="13" t="s">
        <v>34</v>
      </c>
      <c r="AX131" s="13" t="s">
        <v>78</v>
      </c>
      <c r="AY131" s="235" t="s">
        <v>128</v>
      </c>
    </row>
    <row r="132" s="2" customFormat="1" ht="14.4" customHeight="1">
      <c r="A132" s="40"/>
      <c r="B132" s="41"/>
      <c r="C132" s="259" t="s">
        <v>188</v>
      </c>
      <c r="D132" s="259" t="s">
        <v>266</v>
      </c>
      <c r="E132" s="260" t="s">
        <v>267</v>
      </c>
      <c r="F132" s="261" t="s">
        <v>268</v>
      </c>
      <c r="G132" s="262" t="s">
        <v>250</v>
      </c>
      <c r="H132" s="263">
        <v>10.699999999999999</v>
      </c>
      <c r="I132" s="264"/>
      <c r="J132" s="265">
        <f>ROUND(I132*H132,2)</f>
        <v>0</v>
      </c>
      <c r="K132" s="261" t="s">
        <v>134</v>
      </c>
      <c r="L132" s="266"/>
      <c r="M132" s="267" t="s">
        <v>21</v>
      </c>
      <c r="N132" s="268" t="s">
        <v>44</v>
      </c>
      <c r="O132" s="86"/>
      <c r="P132" s="215">
        <f>O132*H132</f>
        <v>0</v>
      </c>
      <c r="Q132" s="215">
        <v>1</v>
      </c>
      <c r="R132" s="215">
        <f>Q132*H132</f>
        <v>10.699999999999999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175</v>
      </c>
      <c r="AT132" s="217" t="s">
        <v>266</v>
      </c>
      <c r="AU132" s="217" t="s">
        <v>82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78</v>
      </c>
      <c r="BK132" s="218">
        <f>ROUND(I132*H132,2)</f>
        <v>0</v>
      </c>
      <c r="BL132" s="19" t="s">
        <v>85</v>
      </c>
      <c r="BM132" s="217" t="s">
        <v>1186</v>
      </c>
    </row>
    <row r="133" s="13" customFormat="1">
      <c r="A133" s="13"/>
      <c r="B133" s="224"/>
      <c r="C133" s="225"/>
      <c r="D133" s="226" t="s">
        <v>138</v>
      </c>
      <c r="E133" s="227" t="s">
        <v>21</v>
      </c>
      <c r="F133" s="228" t="s">
        <v>1187</v>
      </c>
      <c r="G133" s="225"/>
      <c r="H133" s="229">
        <v>10.69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138</v>
      </c>
      <c r="AU133" s="235" t="s">
        <v>82</v>
      </c>
      <c r="AV133" s="13" t="s">
        <v>82</v>
      </c>
      <c r="AW133" s="13" t="s">
        <v>34</v>
      </c>
      <c r="AX133" s="13" t="s">
        <v>73</v>
      </c>
      <c r="AY133" s="235" t="s">
        <v>128</v>
      </c>
    </row>
    <row r="134" s="14" customFormat="1">
      <c r="A134" s="14"/>
      <c r="B134" s="236"/>
      <c r="C134" s="237"/>
      <c r="D134" s="226" t="s">
        <v>138</v>
      </c>
      <c r="E134" s="238" t="s">
        <v>21</v>
      </c>
      <c r="F134" s="239" t="s">
        <v>146</v>
      </c>
      <c r="G134" s="237"/>
      <c r="H134" s="240">
        <v>10.69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138</v>
      </c>
      <c r="AU134" s="246" t="s">
        <v>82</v>
      </c>
      <c r="AV134" s="14" t="s">
        <v>85</v>
      </c>
      <c r="AW134" s="14" t="s">
        <v>34</v>
      </c>
      <c r="AX134" s="14" t="s">
        <v>73</v>
      </c>
      <c r="AY134" s="246" t="s">
        <v>128</v>
      </c>
    </row>
    <row r="135" s="13" customFormat="1">
      <c r="A135" s="13"/>
      <c r="B135" s="224"/>
      <c r="C135" s="225"/>
      <c r="D135" s="226" t="s">
        <v>138</v>
      </c>
      <c r="E135" s="227" t="s">
        <v>21</v>
      </c>
      <c r="F135" s="228" t="s">
        <v>1188</v>
      </c>
      <c r="G135" s="225"/>
      <c r="H135" s="229">
        <v>10.699999999999999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138</v>
      </c>
      <c r="AU135" s="235" t="s">
        <v>82</v>
      </c>
      <c r="AV135" s="13" t="s">
        <v>82</v>
      </c>
      <c r="AW135" s="13" t="s">
        <v>34</v>
      </c>
      <c r="AX135" s="13" t="s">
        <v>78</v>
      </c>
      <c r="AY135" s="235" t="s">
        <v>128</v>
      </c>
    </row>
    <row r="136" s="2" customFormat="1" ht="14.4" customHeight="1">
      <c r="A136" s="40"/>
      <c r="B136" s="41"/>
      <c r="C136" s="206" t="s">
        <v>193</v>
      </c>
      <c r="D136" s="206" t="s">
        <v>130</v>
      </c>
      <c r="E136" s="207" t="s">
        <v>285</v>
      </c>
      <c r="F136" s="208" t="s">
        <v>286</v>
      </c>
      <c r="G136" s="209" t="s">
        <v>133</v>
      </c>
      <c r="H136" s="210">
        <v>52</v>
      </c>
      <c r="I136" s="211"/>
      <c r="J136" s="212">
        <f>ROUND(I136*H136,2)</f>
        <v>0</v>
      </c>
      <c r="K136" s="208" t="s">
        <v>134</v>
      </c>
      <c r="L136" s="46"/>
      <c r="M136" s="213" t="s">
        <v>21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85</v>
      </c>
      <c r="AT136" s="217" t="s">
        <v>130</v>
      </c>
      <c r="AU136" s="217" t="s">
        <v>82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78</v>
      </c>
      <c r="BK136" s="218">
        <f>ROUND(I136*H136,2)</f>
        <v>0</v>
      </c>
      <c r="BL136" s="19" t="s">
        <v>85</v>
      </c>
      <c r="BM136" s="217" t="s">
        <v>1189</v>
      </c>
    </row>
    <row r="137" s="2" customFormat="1">
      <c r="A137" s="40"/>
      <c r="B137" s="41"/>
      <c r="C137" s="42"/>
      <c r="D137" s="219" t="s">
        <v>136</v>
      </c>
      <c r="E137" s="42"/>
      <c r="F137" s="220" t="s">
        <v>288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136</v>
      </c>
      <c r="AU137" s="19" t="s">
        <v>82</v>
      </c>
    </row>
    <row r="138" s="13" customFormat="1">
      <c r="A138" s="13"/>
      <c r="B138" s="224"/>
      <c r="C138" s="225"/>
      <c r="D138" s="226" t="s">
        <v>138</v>
      </c>
      <c r="E138" s="227" t="s">
        <v>21</v>
      </c>
      <c r="F138" s="228" t="s">
        <v>1190</v>
      </c>
      <c r="G138" s="225"/>
      <c r="H138" s="229">
        <v>52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138</v>
      </c>
      <c r="AU138" s="235" t="s">
        <v>82</v>
      </c>
      <c r="AV138" s="13" t="s">
        <v>82</v>
      </c>
      <c r="AW138" s="13" t="s">
        <v>34</v>
      </c>
      <c r="AX138" s="13" t="s">
        <v>78</v>
      </c>
      <c r="AY138" s="235" t="s">
        <v>128</v>
      </c>
    </row>
    <row r="139" s="12" customFormat="1" ht="22.8" customHeight="1">
      <c r="A139" s="12"/>
      <c r="B139" s="190"/>
      <c r="C139" s="191"/>
      <c r="D139" s="192" t="s">
        <v>72</v>
      </c>
      <c r="E139" s="204" t="s">
        <v>88</v>
      </c>
      <c r="F139" s="204" t="s">
        <v>355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SUM(P140:P174)</f>
        <v>0</v>
      </c>
      <c r="Q139" s="198"/>
      <c r="R139" s="199">
        <f>SUM(R140:R174)</f>
        <v>166.12559999999999</v>
      </c>
      <c r="S139" s="198"/>
      <c r="T139" s="200">
        <f>SUM(T140:T174)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78</v>
      </c>
      <c r="AT139" s="202" t="s">
        <v>72</v>
      </c>
      <c r="AU139" s="202" t="s">
        <v>78</v>
      </c>
      <c r="AY139" s="201" t="s">
        <v>128</v>
      </c>
      <c r="BK139" s="203">
        <f>SUM(BK140:BK174)</f>
        <v>0</v>
      </c>
    </row>
    <row r="140" s="2" customFormat="1" ht="22.2" customHeight="1">
      <c r="A140" s="40"/>
      <c r="B140" s="41"/>
      <c r="C140" s="206" t="s">
        <v>201</v>
      </c>
      <c r="D140" s="206" t="s">
        <v>130</v>
      </c>
      <c r="E140" s="207" t="s">
        <v>1191</v>
      </c>
      <c r="F140" s="208" t="s">
        <v>1192</v>
      </c>
      <c r="G140" s="209" t="s">
        <v>133</v>
      </c>
      <c r="H140" s="210">
        <v>800</v>
      </c>
      <c r="I140" s="211"/>
      <c r="J140" s="212">
        <f>ROUND(I140*H140,2)</f>
        <v>0</v>
      </c>
      <c r="K140" s="208" t="s">
        <v>134</v>
      </c>
      <c r="L140" s="46"/>
      <c r="M140" s="213" t="s">
        <v>21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85</v>
      </c>
      <c r="AT140" s="217" t="s">
        <v>130</v>
      </c>
      <c r="AU140" s="217" t="s">
        <v>82</v>
      </c>
      <c r="AY140" s="19" t="s">
        <v>128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78</v>
      </c>
      <c r="BK140" s="218">
        <f>ROUND(I140*H140,2)</f>
        <v>0</v>
      </c>
      <c r="BL140" s="19" t="s">
        <v>85</v>
      </c>
      <c r="BM140" s="217" t="s">
        <v>1193</v>
      </c>
    </row>
    <row r="141" s="2" customFormat="1">
      <c r="A141" s="40"/>
      <c r="B141" s="41"/>
      <c r="C141" s="42"/>
      <c r="D141" s="219" t="s">
        <v>136</v>
      </c>
      <c r="E141" s="42"/>
      <c r="F141" s="220" t="s">
        <v>1194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136</v>
      </c>
      <c r="AU141" s="19" t="s">
        <v>82</v>
      </c>
    </row>
    <row r="142" s="13" customFormat="1">
      <c r="A142" s="13"/>
      <c r="B142" s="224"/>
      <c r="C142" s="225"/>
      <c r="D142" s="226" t="s">
        <v>138</v>
      </c>
      <c r="E142" s="227" t="s">
        <v>21</v>
      </c>
      <c r="F142" s="228" t="s">
        <v>1195</v>
      </c>
      <c r="G142" s="225"/>
      <c r="H142" s="229">
        <v>800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138</v>
      </c>
      <c r="AU142" s="235" t="s">
        <v>82</v>
      </c>
      <c r="AV142" s="13" t="s">
        <v>82</v>
      </c>
      <c r="AW142" s="13" t="s">
        <v>34</v>
      </c>
      <c r="AX142" s="13" t="s">
        <v>73</v>
      </c>
      <c r="AY142" s="235" t="s">
        <v>128</v>
      </c>
    </row>
    <row r="143" s="14" customFormat="1">
      <c r="A143" s="14"/>
      <c r="B143" s="236"/>
      <c r="C143" s="237"/>
      <c r="D143" s="226" t="s">
        <v>138</v>
      </c>
      <c r="E143" s="238" t="s">
        <v>21</v>
      </c>
      <c r="F143" s="239" t="s">
        <v>146</v>
      </c>
      <c r="G143" s="237"/>
      <c r="H143" s="240">
        <v>800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138</v>
      </c>
      <c r="AU143" s="246" t="s">
        <v>82</v>
      </c>
      <c r="AV143" s="14" t="s">
        <v>85</v>
      </c>
      <c r="AW143" s="14" t="s">
        <v>34</v>
      </c>
      <c r="AX143" s="14" t="s">
        <v>78</v>
      </c>
      <c r="AY143" s="246" t="s">
        <v>128</v>
      </c>
    </row>
    <row r="144" s="2" customFormat="1" ht="14.4" customHeight="1">
      <c r="A144" s="40"/>
      <c r="B144" s="41"/>
      <c r="C144" s="206" t="s">
        <v>207</v>
      </c>
      <c r="D144" s="206" t="s">
        <v>130</v>
      </c>
      <c r="E144" s="207" t="s">
        <v>396</v>
      </c>
      <c r="F144" s="208" t="s">
        <v>397</v>
      </c>
      <c r="G144" s="209" t="s">
        <v>133</v>
      </c>
      <c r="H144" s="210">
        <v>687.10000000000002</v>
      </c>
      <c r="I144" s="211"/>
      <c r="J144" s="212">
        <f>ROUND(I144*H144,2)</f>
        <v>0</v>
      </c>
      <c r="K144" s="208" t="s">
        <v>21</v>
      </c>
      <c r="L144" s="46"/>
      <c r="M144" s="213" t="s">
        <v>21</v>
      </c>
      <c r="N144" s="214" t="s">
        <v>44</v>
      </c>
      <c r="O144" s="86"/>
      <c r="P144" s="215">
        <f>O144*H144</f>
        <v>0</v>
      </c>
      <c r="Q144" s="215">
        <v>0.216</v>
      </c>
      <c r="R144" s="215">
        <f>Q144*H144</f>
        <v>148.4136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85</v>
      </c>
      <c r="AT144" s="217" t="s">
        <v>130</v>
      </c>
      <c r="AU144" s="217" t="s">
        <v>82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78</v>
      </c>
      <c r="BK144" s="218">
        <f>ROUND(I144*H144,2)</f>
        <v>0</v>
      </c>
      <c r="BL144" s="19" t="s">
        <v>85</v>
      </c>
      <c r="BM144" s="217" t="s">
        <v>1196</v>
      </c>
    </row>
    <row r="145" s="13" customFormat="1">
      <c r="A145" s="13"/>
      <c r="B145" s="224"/>
      <c r="C145" s="225"/>
      <c r="D145" s="226" t="s">
        <v>138</v>
      </c>
      <c r="E145" s="227" t="s">
        <v>21</v>
      </c>
      <c r="F145" s="228" t="s">
        <v>1197</v>
      </c>
      <c r="G145" s="225"/>
      <c r="H145" s="229">
        <v>687.10000000000002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138</v>
      </c>
      <c r="AU145" s="235" t="s">
        <v>82</v>
      </c>
      <c r="AV145" s="13" t="s">
        <v>82</v>
      </c>
      <c r="AW145" s="13" t="s">
        <v>34</v>
      </c>
      <c r="AX145" s="13" t="s">
        <v>73</v>
      </c>
      <c r="AY145" s="235" t="s">
        <v>128</v>
      </c>
    </row>
    <row r="146" s="14" customFormat="1">
      <c r="A146" s="14"/>
      <c r="B146" s="236"/>
      <c r="C146" s="237"/>
      <c r="D146" s="226" t="s">
        <v>138</v>
      </c>
      <c r="E146" s="238" t="s">
        <v>21</v>
      </c>
      <c r="F146" s="239" t="s">
        <v>146</v>
      </c>
      <c r="G146" s="237"/>
      <c r="H146" s="240">
        <v>687.10000000000002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138</v>
      </c>
      <c r="AU146" s="246" t="s">
        <v>82</v>
      </c>
      <c r="AV146" s="14" t="s">
        <v>85</v>
      </c>
      <c r="AW146" s="14" t="s">
        <v>34</v>
      </c>
      <c r="AX146" s="14" t="s">
        <v>78</v>
      </c>
      <c r="AY146" s="246" t="s">
        <v>128</v>
      </c>
    </row>
    <row r="147" s="2" customFormat="1" ht="14.4" customHeight="1">
      <c r="A147" s="40"/>
      <c r="B147" s="41"/>
      <c r="C147" s="206" t="s">
        <v>213</v>
      </c>
      <c r="D147" s="206" t="s">
        <v>130</v>
      </c>
      <c r="E147" s="207" t="s">
        <v>1198</v>
      </c>
      <c r="F147" s="208" t="s">
        <v>1199</v>
      </c>
      <c r="G147" s="209" t="s">
        <v>133</v>
      </c>
      <c r="H147" s="210">
        <v>82</v>
      </c>
      <c r="I147" s="211"/>
      <c r="J147" s="212">
        <f>ROUND(I147*H147,2)</f>
        <v>0</v>
      </c>
      <c r="K147" s="208" t="s">
        <v>21</v>
      </c>
      <c r="L147" s="46"/>
      <c r="M147" s="213" t="s">
        <v>21</v>
      </c>
      <c r="N147" s="214" t="s">
        <v>44</v>
      </c>
      <c r="O147" s="86"/>
      <c r="P147" s="215">
        <f>O147*H147</f>
        <v>0</v>
      </c>
      <c r="Q147" s="215">
        <v>0.216</v>
      </c>
      <c r="R147" s="215">
        <f>Q147*H147</f>
        <v>17.712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85</v>
      </c>
      <c r="AT147" s="217" t="s">
        <v>130</v>
      </c>
      <c r="AU147" s="217" t="s">
        <v>82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78</v>
      </c>
      <c r="BK147" s="218">
        <f>ROUND(I147*H147,2)</f>
        <v>0</v>
      </c>
      <c r="BL147" s="19" t="s">
        <v>85</v>
      </c>
      <c r="BM147" s="217" t="s">
        <v>1200</v>
      </c>
    </row>
    <row r="148" s="2" customFormat="1">
      <c r="A148" s="40"/>
      <c r="B148" s="41"/>
      <c r="C148" s="42"/>
      <c r="D148" s="226" t="s">
        <v>198</v>
      </c>
      <c r="E148" s="42"/>
      <c r="F148" s="247" t="s">
        <v>1201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198</v>
      </c>
      <c r="AU148" s="19" t="s">
        <v>82</v>
      </c>
    </row>
    <row r="149" s="13" customFormat="1">
      <c r="A149" s="13"/>
      <c r="B149" s="224"/>
      <c r="C149" s="225"/>
      <c r="D149" s="226" t="s">
        <v>138</v>
      </c>
      <c r="E149" s="227" t="s">
        <v>21</v>
      </c>
      <c r="F149" s="228" t="s">
        <v>1202</v>
      </c>
      <c r="G149" s="225"/>
      <c r="H149" s="229">
        <v>82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138</v>
      </c>
      <c r="AU149" s="235" t="s">
        <v>82</v>
      </c>
      <c r="AV149" s="13" t="s">
        <v>82</v>
      </c>
      <c r="AW149" s="13" t="s">
        <v>34</v>
      </c>
      <c r="AX149" s="13" t="s">
        <v>73</v>
      </c>
      <c r="AY149" s="235" t="s">
        <v>128</v>
      </c>
    </row>
    <row r="150" s="14" customFormat="1">
      <c r="A150" s="14"/>
      <c r="B150" s="236"/>
      <c r="C150" s="237"/>
      <c r="D150" s="226" t="s">
        <v>138</v>
      </c>
      <c r="E150" s="238" t="s">
        <v>21</v>
      </c>
      <c r="F150" s="239" t="s">
        <v>146</v>
      </c>
      <c r="G150" s="237"/>
      <c r="H150" s="240">
        <v>82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138</v>
      </c>
      <c r="AU150" s="246" t="s">
        <v>82</v>
      </c>
      <c r="AV150" s="14" t="s">
        <v>85</v>
      </c>
      <c r="AW150" s="14" t="s">
        <v>34</v>
      </c>
      <c r="AX150" s="14" t="s">
        <v>78</v>
      </c>
      <c r="AY150" s="246" t="s">
        <v>128</v>
      </c>
    </row>
    <row r="151" s="2" customFormat="1" ht="14.4" customHeight="1">
      <c r="A151" s="40"/>
      <c r="B151" s="41"/>
      <c r="C151" s="206" t="s">
        <v>8</v>
      </c>
      <c r="D151" s="206" t="s">
        <v>130</v>
      </c>
      <c r="E151" s="207" t="s">
        <v>413</v>
      </c>
      <c r="F151" s="208" t="s">
        <v>414</v>
      </c>
      <c r="G151" s="209" t="s">
        <v>133</v>
      </c>
      <c r="H151" s="210">
        <v>4827</v>
      </c>
      <c r="I151" s="211"/>
      <c r="J151" s="212">
        <f>ROUND(I151*H151,2)</f>
        <v>0</v>
      </c>
      <c r="K151" s="208" t="s">
        <v>134</v>
      </c>
      <c r="L151" s="46"/>
      <c r="M151" s="213" t="s">
        <v>21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85</v>
      </c>
      <c r="AT151" s="217" t="s">
        <v>130</v>
      </c>
      <c r="AU151" s="217" t="s">
        <v>82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78</v>
      </c>
      <c r="BK151" s="218">
        <f>ROUND(I151*H151,2)</f>
        <v>0</v>
      </c>
      <c r="BL151" s="19" t="s">
        <v>85</v>
      </c>
      <c r="BM151" s="217" t="s">
        <v>1203</v>
      </c>
    </row>
    <row r="152" s="2" customFormat="1">
      <c r="A152" s="40"/>
      <c r="B152" s="41"/>
      <c r="C152" s="42"/>
      <c r="D152" s="219" t="s">
        <v>136</v>
      </c>
      <c r="E152" s="42"/>
      <c r="F152" s="220" t="s">
        <v>416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82</v>
      </c>
    </row>
    <row r="153" s="13" customFormat="1">
      <c r="A153" s="13"/>
      <c r="B153" s="224"/>
      <c r="C153" s="225"/>
      <c r="D153" s="226" t="s">
        <v>138</v>
      </c>
      <c r="E153" s="227" t="s">
        <v>21</v>
      </c>
      <c r="F153" s="228" t="s">
        <v>1204</v>
      </c>
      <c r="G153" s="225"/>
      <c r="H153" s="229">
        <v>4827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138</v>
      </c>
      <c r="AU153" s="235" t="s">
        <v>82</v>
      </c>
      <c r="AV153" s="13" t="s">
        <v>82</v>
      </c>
      <c r="AW153" s="13" t="s">
        <v>34</v>
      </c>
      <c r="AX153" s="13" t="s">
        <v>73</v>
      </c>
      <c r="AY153" s="235" t="s">
        <v>128</v>
      </c>
    </row>
    <row r="154" s="14" customFormat="1">
      <c r="A154" s="14"/>
      <c r="B154" s="236"/>
      <c r="C154" s="237"/>
      <c r="D154" s="226" t="s">
        <v>138</v>
      </c>
      <c r="E154" s="238" t="s">
        <v>21</v>
      </c>
      <c r="F154" s="239" t="s">
        <v>146</v>
      </c>
      <c r="G154" s="237"/>
      <c r="H154" s="240">
        <v>4827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138</v>
      </c>
      <c r="AU154" s="246" t="s">
        <v>82</v>
      </c>
      <c r="AV154" s="14" t="s">
        <v>85</v>
      </c>
      <c r="AW154" s="14" t="s">
        <v>34</v>
      </c>
      <c r="AX154" s="14" t="s">
        <v>78</v>
      </c>
      <c r="AY154" s="246" t="s">
        <v>128</v>
      </c>
    </row>
    <row r="155" s="2" customFormat="1" ht="14.4" customHeight="1">
      <c r="A155" s="40"/>
      <c r="B155" s="41"/>
      <c r="C155" s="206" t="s">
        <v>228</v>
      </c>
      <c r="D155" s="206" t="s">
        <v>130</v>
      </c>
      <c r="E155" s="207" t="s">
        <v>406</v>
      </c>
      <c r="F155" s="208" t="s">
        <v>407</v>
      </c>
      <c r="G155" s="209" t="s">
        <v>133</v>
      </c>
      <c r="H155" s="210">
        <v>4194</v>
      </c>
      <c r="I155" s="211"/>
      <c r="J155" s="212">
        <f>ROUND(I155*H155,2)</f>
        <v>0</v>
      </c>
      <c r="K155" s="208" t="s">
        <v>134</v>
      </c>
      <c r="L155" s="46"/>
      <c r="M155" s="213" t="s">
        <v>21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85</v>
      </c>
      <c r="AT155" s="217" t="s">
        <v>130</v>
      </c>
      <c r="AU155" s="217" t="s">
        <v>82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78</v>
      </c>
      <c r="BK155" s="218">
        <f>ROUND(I155*H155,2)</f>
        <v>0</v>
      </c>
      <c r="BL155" s="19" t="s">
        <v>85</v>
      </c>
      <c r="BM155" s="217" t="s">
        <v>1205</v>
      </c>
    </row>
    <row r="156" s="2" customFormat="1">
      <c r="A156" s="40"/>
      <c r="B156" s="41"/>
      <c r="C156" s="42"/>
      <c r="D156" s="219" t="s">
        <v>136</v>
      </c>
      <c r="E156" s="42"/>
      <c r="F156" s="220" t="s">
        <v>409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136</v>
      </c>
      <c r="AU156" s="19" t="s">
        <v>82</v>
      </c>
    </row>
    <row r="157" s="13" customFormat="1">
      <c r="A157" s="13"/>
      <c r="B157" s="224"/>
      <c r="C157" s="225"/>
      <c r="D157" s="226" t="s">
        <v>138</v>
      </c>
      <c r="E157" s="227" t="s">
        <v>21</v>
      </c>
      <c r="F157" s="228" t="s">
        <v>1206</v>
      </c>
      <c r="G157" s="225"/>
      <c r="H157" s="229">
        <v>4194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138</v>
      </c>
      <c r="AU157" s="235" t="s">
        <v>82</v>
      </c>
      <c r="AV157" s="13" t="s">
        <v>82</v>
      </c>
      <c r="AW157" s="13" t="s">
        <v>34</v>
      </c>
      <c r="AX157" s="13" t="s">
        <v>73</v>
      </c>
      <c r="AY157" s="235" t="s">
        <v>128</v>
      </c>
    </row>
    <row r="158" s="14" customFormat="1">
      <c r="A158" s="14"/>
      <c r="B158" s="236"/>
      <c r="C158" s="237"/>
      <c r="D158" s="226" t="s">
        <v>138</v>
      </c>
      <c r="E158" s="238" t="s">
        <v>21</v>
      </c>
      <c r="F158" s="239" t="s">
        <v>146</v>
      </c>
      <c r="G158" s="237"/>
      <c r="H158" s="240">
        <v>4194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138</v>
      </c>
      <c r="AU158" s="246" t="s">
        <v>82</v>
      </c>
      <c r="AV158" s="14" t="s">
        <v>85</v>
      </c>
      <c r="AW158" s="14" t="s">
        <v>34</v>
      </c>
      <c r="AX158" s="14" t="s">
        <v>78</v>
      </c>
      <c r="AY158" s="246" t="s">
        <v>128</v>
      </c>
    </row>
    <row r="159" s="2" customFormat="1" ht="22.2" customHeight="1">
      <c r="A159" s="40"/>
      <c r="B159" s="41"/>
      <c r="C159" s="206" t="s">
        <v>235</v>
      </c>
      <c r="D159" s="206" t="s">
        <v>130</v>
      </c>
      <c r="E159" s="207" t="s">
        <v>419</v>
      </c>
      <c r="F159" s="208" t="s">
        <v>420</v>
      </c>
      <c r="G159" s="209" t="s">
        <v>133</v>
      </c>
      <c r="H159" s="210">
        <v>194</v>
      </c>
      <c r="I159" s="211"/>
      <c r="J159" s="212">
        <f>ROUND(I159*H159,2)</f>
        <v>0</v>
      </c>
      <c r="K159" s="208" t="s">
        <v>134</v>
      </c>
      <c r="L159" s="46"/>
      <c r="M159" s="213" t="s">
        <v>21</v>
      </c>
      <c r="N159" s="214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85</v>
      </c>
      <c r="AT159" s="217" t="s">
        <v>130</v>
      </c>
      <c r="AU159" s="217" t="s">
        <v>82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78</v>
      </c>
      <c r="BK159" s="218">
        <f>ROUND(I159*H159,2)</f>
        <v>0</v>
      </c>
      <c r="BL159" s="19" t="s">
        <v>85</v>
      </c>
      <c r="BM159" s="217" t="s">
        <v>1207</v>
      </c>
    </row>
    <row r="160" s="2" customFormat="1">
      <c r="A160" s="40"/>
      <c r="B160" s="41"/>
      <c r="C160" s="42"/>
      <c r="D160" s="219" t="s">
        <v>136</v>
      </c>
      <c r="E160" s="42"/>
      <c r="F160" s="220" t="s">
        <v>422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136</v>
      </c>
      <c r="AU160" s="19" t="s">
        <v>82</v>
      </c>
    </row>
    <row r="161" s="13" customFormat="1">
      <c r="A161" s="13"/>
      <c r="B161" s="224"/>
      <c r="C161" s="225"/>
      <c r="D161" s="226" t="s">
        <v>138</v>
      </c>
      <c r="E161" s="227" t="s">
        <v>21</v>
      </c>
      <c r="F161" s="228" t="s">
        <v>1208</v>
      </c>
      <c r="G161" s="225"/>
      <c r="H161" s="229">
        <v>194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138</v>
      </c>
      <c r="AU161" s="235" t="s">
        <v>82</v>
      </c>
      <c r="AV161" s="13" t="s">
        <v>82</v>
      </c>
      <c r="AW161" s="13" t="s">
        <v>34</v>
      </c>
      <c r="AX161" s="13" t="s">
        <v>73</v>
      </c>
      <c r="AY161" s="235" t="s">
        <v>128</v>
      </c>
    </row>
    <row r="162" s="14" customFormat="1">
      <c r="A162" s="14"/>
      <c r="B162" s="236"/>
      <c r="C162" s="237"/>
      <c r="D162" s="226" t="s">
        <v>138</v>
      </c>
      <c r="E162" s="238" t="s">
        <v>21</v>
      </c>
      <c r="F162" s="239" t="s">
        <v>146</v>
      </c>
      <c r="G162" s="237"/>
      <c r="H162" s="240">
        <v>194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138</v>
      </c>
      <c r="AU162" s="246" t="s">
        <v>82</v>
      </c>
      <c r="AV162" s="14" t="s">
        <v>85</v>
      </c>
      <c r="AW162" s="14" t="s">
        <v>34</v>
      </c>
      <c r="AX162" s="14" t="s">
        <v>78</v>
      </c>
      <c r="AY162" s="246" t="s">
        <v>128</v>
      </c>
    </row>
    <row r="163" s="2" customFormat="1" ht="22.2" customHeight="1">
      <c r="A163" s="40"/>
      <c r="B163" s="41"/>
      <c r="C163" s="206" t="s">
        <v>241</v>
      </c>
      <c r="D163" s="206" t="s">
        <v>130</v>
      </c>
      <c r="E163" s="207" t="s">
        <v>424</v>
      </c>
      <c r="F163" s="208" t="s">
        <v>425</v>
      </c>
      <c r="G163" s="209" t="s">
        <v>133</v>
      </c>
      <c r="H163" s="210">
        <v>4000</v>
      </c>
      <c r="I163" s="211"/>
      <c r="J163" s="212">
        <f>ROUND(I163*H163,2)</f>
        <v>0</v>
      </c>
      <c r="K163" s="208" t="s">
        <v>134</v>
      </c>
      <c r="L163" s="46"/>
      <c r="M163" s="213" t="s">
        <v>21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85</v>
      </c>
      <c r="AT163" s="217" t="s">
        <v>130</v>
      </c>
      <c r="AU163" s="217" t="s">
        <v>82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78</v>
      </c>
      <c r="BK163" s="218">
        <f>ROUND(I163*H163,2)</f>
        <v>0</v>
      </c>
      <c r="BL163" s="19" t="s">
        <v>85</v>
      </c>
      <c r="BM163" s="217" t="s">
        <v>1209</v>
      </c>
    </row>
    <row r="164" s="2" customFormat="1">
      <c r="A164" s="40"/>
      <c r="B164" s="41"/>
      <c r="C164" s="42"/>
      <c r="D164" s="219" t="s">
        <v>136</v>
      </c>
      <c r="E164" s="42"/>
      <c r="F164" s="220" t="s">
        <v>427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136</v>
      </c>
      <c r="AU164" s="19" t="s">
        <v>82</v>
      </c>
    </row>
    <row r="165" s="13" customFormat="1">
      <c r="A165" s="13"/>
      <c r="B165" s="224"/>
      <c r="C165" s="225"/>
      <c r="D165" s="226" t="s">
        <v>138</v>
      </c>
      <c r="E165" s="227" t="s">
        <v>21</v>
      </c>
      <c r="F165" s="228" t="s">
        <v>1210</v>
      </c>
      <c r="G165" s="225"/>
      <c r="H165" s="229">
        <v>4000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138</v>
      </c>
      <c r="AU165" s="235" t="s">
        <v>82</v>
      </c>
      <c r="AV165" s="13" t="s">
        <v>82</v>
      </c>
      <c r="AW165" s="13" t="s">
        <v>34</v>
      </c>
      <c r="AX165" s="13" t="s">
        <v>73</v>
      </c>
      <c r="AY165" s="235" t="s">
        <v>128</v>
      </c>
    </row>
    <row r="166" s="14" customFormat="1">
      <c r="A166" s="14"/>
      <c r="B166" s="236"/>
      <c r="C166" s="237"/>
      <c r="D166" s="226" t="s">
        <v>138</v>
      </c>
      <c r="E166" s="238" t="s">
        <v>21</v>
      </c>
      <c r="F166" s="239" t="s">
        <v>146</v>
      </c>
      <c r="G166" s="237"/>
      <c r="H166" s="240">
        <v>4000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138</v>
      </c>
      <c r="AU166" s="246" t="s">
        <v>82</v>
      </c>
      <c r="AV166" s="14" t="s">
        <v>85</v>
      </c>
      <c r="AW166" s="14" t="s">
        <v>34</v>
      </c>
      <c r="AX166" s="14" t="s">
        <v>78</v>
      </c>
      <c r="AY166" s="246" t="s">
        <v>128</v>
      </c>
    </row>
    <row r="167" s="2" customFormat="1" ht="22.2" customHeight="1">
      <c r="A167" s="40"/>
      <c r="B167" s="41"/>
      <c r="C167" s="206" t="s">
        <v>247</v>
      </c>
      <c r="D167" s="206" t="s">
        <v>130</v>
      </c>
      <c r="E167" s="207" t="s">
        <v>1211</v>
      </c>
      <c r="F167" s="208" t="s">
        <v>1212</v>
      </c>
      <c r="G167" s="209" t="s">
        <v>133</v>
      </c>
      <c r="H167" s="210">
        <v>115</v>
      </c>
      <c r="I167" s="211"/>
      <c r="J167" s="212">
        <f>ROUND(I167*H167,2)</f>
        <v>0</v>
      </c>
      <c r="K167" s="208" t="s">
        <v>134</v>
      </c>
      <c r="L167" s="46"/>
      <c r="M167" s="213" t="s">
        <v>21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85</v>
      </c>
      <c r="AT167" s="217" t="s">
        <v>130</v>
      </c>
      <c r="AU167" s="217" t="s">
        <v>82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78</v>
      </c>
      <c r="BK167" s="218">
        <f>ROUND(I167*H167,2)</f>
        <v>0</v>
      </c>
      <c r="BL167" s="19" t="s">
        <v>85</v>
      </c>
      <c r="BM167" s="217" t="s">
        <v>1213</v>
      </c>
    </row>
    <row r="168" s="2" customFormat="1">
      <c r="A168" s="40"/>
      <c r="B168" s="41"/>
      <c r="C168" s="42"/>
      <c r="D168" s="219" t="s">
        <v>136</v>
      </c>
      <c r="E168" s="42"/>
      <c r="F168" s="220" t="s">
        <v>1214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136</v>
      </c>
      <c r="AU168" s="19" t="s">
        <v>82</v>
      </c>
    </row>
    <row r="169" s="13" customFormat="1">
      <c r="A169" s="13"/>
      <c r="B169" s="224"/>
      <c r="C169" s="225"/>
      <c r="D169" s="226" t="s">
        <v>138</v>
      </c>
      <c r="E169" s="227" t="s">
        <v>21</v>
      </c>
      <c r="F169" s="228" t="s">
        <v>1215</v>
      </c>
      <c r="G169" s="225"/>
      <c r="H169" s="229">
        <v>115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138</v>
      </c>
      <c r="AU169" s="235" t="s">
        <v>82</v>
      </c>
      <c r="AV169" s="13" t="s">
        <v>82</v>
      </c>
      <c r="AW169" s="13" t="s">
        <v>34</v>
      </c>
      <c r="AX169" s="13" t="s">
        <v>73</v>
      </c>
      <c r="AY169" s="235" t="s">
        <v>128</v>
      </c>
    </row>
    <row r="170" s="14" customFormat="1">
      <c r="A170" s="14"/>
      <c r="B170" s="236"/>
      <c r="C170" s="237"/>
      <c r="D170" s="226" t="s">
        <v>138</v>
      </c>
      <c r="E170" s="238" t="s">
        <v>21</v>
      </c>
      <c r="F170" s="239" t="s">
        <v>146</v>
      </c>
      <c r="G170" s="237"/>
      <c r="H170" s="240">
        <v>115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138</v>
      </c>
      <c r="AU170" s="246" t="s">
        <v>82</v>
      </c>
      <c r="AV170" s="14" t="s">
        <v>85</v>
      </c>
      <c r="AW170" s="14" t="s">
        <v>34</v>
      </c>
      <c r="AX170" s="14" t="s">
        <v>78</v>
      </c>
      <c r="AY170" s="246" t="s">
        <v>128</v>
      </c>
    </row>
    <row r="171" s="2" customFormat="1" ht="22.2" customHeight="1">
      <c r="A171" s="40"/>
      <c r="B171" s="41"/>
      <c r="C171" s="206" t="s">
        <v>255</v>
      </c>
      <c r="D171" s="206" t="s">
        <v>130</v>
      </c>
      <c r="E171" s="207" t="s">
        <v>1216</v>
      </c>
      <c r="F171" s="208" t="s">
        <v>1217</v>
      </c>
      <c r="G171" s="209" t="s">
        <v>133</v>
      </c>
      <c r="H171" s="210">
        <v>4000</v>
      </c>
      <c r="I171" s="211"/>
      <c r="J171" s="212">
        <f>ROUND(I171*H171,2)</f>
        <v>0</v>
      </c>
      <c r="K171" s="208" t="s">
        <v>134</v>
      </c>
      <c r="L171" s="46"/>
      <c r="M171" s="213" t="s">
        <v>21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85</v>
      </c>
      <c r="AT171" s="217" t="s">
        <v>130</v>
      </c>
      <c r="AU171" s="217" t="s">
        <v>82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78</v>
      </c>
      <c r="BK171" s="218">
        <f>ROUND(I171*H171,2)</f>
        <v>0</v>
      </c>
      <c r="BL171" s="19" t="s">
        <v>85</v>
      </c>
      <c r="BM171" s="217" t="s">
        <v>1218</v>
      </c>
    </row>
    <row r="172" s="2" customFormat="1">
      <c r="A172" s="40"/>
      <c r="B172" s="41"/>
      <c r="C172" s="42"/>
      <c r="D172" s="219" t="s">
        <v>136</v>
      </c>
      <c r="E172" s="42"/>
      <c r="F172" s="220" t="s">
        <v>1219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136</v>
      </c>
      <c r="AU172" s="19" t="s">
        <v>82</v>
      </c>
    </row>
    <row r="173" s="13" customFormat="1">
      <c r="A173" s="13"/>
      <c r="B173" s="224"/>
      <c r="C173" s="225"/>
      <c r="D173" s="226" t="s">
        <v>138</v>
      </c>
      <c r="E173" s="227" t="s">
        <v>21</v>
      </c>
      <c r="F173" s="228" t="s">
        <v>1210</v>
      </c>
      <c r="G173" s="225"/>
      <c r="H173" s="229">
        <v>4000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138</v>
      </c>
      <c r="AU173" s="235" t="s">
        <v>82</v>
      </c>
      <c r="AV173" s="13" t="s">
        <v>82</v>
      </c>
      <c r="AW173" s="13" t="s">
        <v>34</v>
      </c>
      <c r="AX173" s="13" t="s">
        <v>73</v>
      </c>
      <c r="AY173" s="235" t="s">
        <v>128</v>
      </c>
    </row>
    <row r="174" s="14" customFormat="1">
      <c r="A174" s="14"/>
      <c r="B174" s="236"/>
      <c r="C174" s="237"/>
      <c r="D174" s="226" t="s">
        <v>138</v>
      </c>
      <c r="E174" s="238" t="s">
        <v>21</v>
      </c>
      <c r="F174" s="239" t="s">
        <v>146</v>
      </c>
      <c r="G174" s="237"/>
      <c r="H174" s="240">
        <v>4000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138</v>
      </c>
      <c r="AU174" s="246" t="s">
        <v>82</v>
      </c>
      <c r="AV174" s="14" t="s">
        <v>85</v>
      </c>
      <c r="AW174" s="14" t="s">
        <v>34</v>
      </c>
      <c r="AX174" s="14" t="s">
        <v>78</v>
      </c>
      <c r="AY174" s="246" t="s">
        <v>128</v>
      </c>
    </row>
    <row r="175" s="12" customFormat="1" ht="22.8" customHeight="1">
      <c r="A175" s="12"/>
      <c r="B175" s="190"/>
      <c r="C175" s="191"/>
      <c r="D175" s="192" t="s">
        <v>72</v>
      </c>
      <c r="E175" s="204" t="s">
        <v>182</v>
      </c>
      <c r="F175" s="204" t="s">
        <v>615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SUM(P176:P311)</f>
        <v>0</v>
      </c>
      <c r="Q175" s="198"/>
      <c r="R175" s="199">
        <f>SUM(R176:R311)</f>
        <v>3.276462</v>
      </c>
      <c r="S175" s="198"/>
      <c r="T175" s="200">
        <f>SUM(T176:T311)</f>
        <v>0.57086500000000007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78</v>
      </c>
      <c r="AT175" s="202" t="s">
        <v>72</v>
      </c>
      <c r="AU175" s="202" t="s">
        <v>78</v>
      </c>
      <c r="AY175" s="201" t="s">
        <v>128</v>
      </c>
      <c r="BK175" s="203">
        <f>SUM(BK176:BK311)</f>
        <v>0</v>
      </c>
    </row>
    <row r="176" s="2" customFormat="1" ht="19.8" customHeight="1">
      <c r="A176" s="40"/>
      <c r="B176" s="41"/>
      <c r="C176" s="206" t="s">
        <v>7</v>
      </c>
      <c r="D176" s="206" t="s">
        <v>130</v>
      </c>
      <c r="E176" s="207" t="s">
        <v>1220</v>
      </c>
      <c r="F176" s="208" t="s">
        <v>1221</v>
      </c>
      <c r="G176" s="209" t="s">
        <v>316</v>
      </c>
      <c r="H176" s="210">
        <v>8</v>
      </c>
      <c r="I176" s="211"/>
      <c r="J176" s="212">
        <f>ROUND(I176*H176,2)</f>
        <v>0</v>
      </c>
      <c r="K176" s="208" t="s">
        <v>134</v>
      </c>
      <c r="L176" s="46"/>
      <c r="M176" s="213" t="s">
        <v>21</v>
      </c>
      <c r="N176" s="214" t="s">
        <v>44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85</v>
      </c>
      <c r="AT176" s="217" t="s">
        <v>130</v>
      </c>
      <c r="AU176" s="217" t="s">
        <v>82</v>
      </c>
      <c r="AY176" s="19" t="s">
        <v>128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78</v>
      </c>
      <c r="BK176" s="218">
        <f>ROUND(I176*H176,2)</f>
        <v>0</v>
      </c>
      <c r="BL176" s="19" t="s">
        <v>85</v>
      </c>
      <c r="BM176" s="217" t="s">
        <v>1222</v>
      </c>
    </row>
    <row r="177" s="2" customFormat="1">
      <c r="A177" s="40"/>
      <c r="B177" s="41"/>
      <c r="C177" s="42"/>
      <c r="D177" s="219" t="s">
        <v>136</v>
      </c>
      <c r="E177" s="42"/>
      <c r="F177" s="220" t="s">
        <v>1223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82</v>
      </c>
    </row>
    <row r="178" s="13" customFormat="1">
      <c r="A178" s="13"/>
      <c r="B178" s="224"/>
      <c r="C178" s="225"/>
      <c r="D178" s="226" t="s">
        <v>138</v>
      </c>
      <c r="E178" s="227" t="s">
        <v>21</v>
      </c>
      <c r="F178" s="228" t="s">
        <v>175</v>
      </c>
      <c r="G178" s="225"/>
      <c r="H178" s="229">
        <v>8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138</v>
      </c>
      <c r="AU178" s="235" t="s">
        <v>82</v>
      </c>
      <c r="AV178" s="13" t="s">
        <v>82</v>
      </c>
      <c r="AW178" s="13" t="s">
        <v>34</v>
      </c>
      <c r="AX178" s="13" t="s">
        <v>78</v>
      </c>
      <c r="AY178" s="235" t="s">
        <v>128</v>
      </c>
    </row>
    <row r="179" s="2" customFormat="1" ht="19.8" customHeight="1">
      <c r="A179" s="40"/>
      <c r="B179" s="41"/>
      <c r="C179" s="259" t="s">
        <v>272</v>
      </c>
      <c r="D179" s="259" t="s">
        <v>266</v>
      </c>
      <c r="E179" s="260" t="s">
        <v>1224</v>
      </c>
      <c r="F179" s="261" t="s">
        <v>1225</v>
      </c>
      <c r="G179" s="262" t="s">
        <v>316</v>
      </c>
      <c r="H179" s="263">
        <v>8.0800000000000001</v>
      </c>
      <c r="I179" s="264"/>
      <c r="J179" s="265">
        <f>ROUND(I179*H179,2)</f>
        <v>0</v>
      </c>
      <c r="K179" s="261" t="s">
        <v>21</v>
      </c>
      <c r="L179" s="266"/>
      <c r="M179" s="267" t="s">
        <v>21</v>
      </c>
      <c r="N179" s="268" t="s">
        <v>44</v>
      </c>
      <c r="O179" s="86"/>
      <c r="P179" s="215">
        <f>O179*H179</f>
        <v>0</v>
      </c>
      <c r="Q179" s="215">
        <v>0.0020999999999999999</v>
      </c>
      <c r="R179" s="215">
        <f>Q179*H179</f>
        <v>0.016968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175</v>
      </c>
      <c r="AT179" s="217" t="s">
        <v>266</v>
      </c>
      <c r="AU179" s="217" t="s">
        <v>82</v>
      </c>
      <c r="AY179" s="19" t="s">
        <v>128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78</v>
      </c>
      <c r="BK179" s="218">
        <f>ROUND(I179*H179,2)</f>
        <v>0</v>
      </c>
      <c r="BL179" s="19" t="s">
        <v>85</v>
      </c>
      <c r="BM179" s="217" t="s">
        <v>1226</v>
      </c>
    </row>
    <row r="180" s="13" customFormat="1">
      <c r="A180" s="13"/>
      <c r="B180" s="224"/>
      <c r="C180" s="225"/>
      <c r="D180" s="226" t="s">
        <v>138</v>
      </c>
      <c r="E180" s="227" t="s">
        <v>21</v>
      </c>
      <c r="F180" s="228" t="s">
        <v>1227</v>
      </c>
      <c r="G180" s="225"/>
      <c r="H180" s="229">
        <v>8.0800000000000001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138</v>
      </c>
      <c r="AU180" s="235" t="s">
        <v>82</v>
      </c>
      <c r="AV180" s="13" t="s">
        <v>82</v>
      </c>
      <c r="AW180" s="13" t="s">
        <v>34</v>
      </c>
      <c r="AX180" s="13" t="s">
        <v>78</v>
      </c>
      <c r="AY180" s="235" t="s">
        <v>128</v>
      </c>
    </row>
    <row r="181" s="2" customFormat="1" ht="14.4" customHeight="1">
      <c r="A181" s="40"/>
      <c r="B181" s="41"/>
      <c r="C181" s="206" t="s">
        <v>278</v>
      </c>
      <c r="D181" s="206" t="s">
        <v>130</v>
      </c>
      <c r="E181" s="207" t="s">
        <v>1228</v>
      </c>
      <c r="F181" s="208" t="s">
        <v>1229</v>
      </c>
      <c r="G181" s="209" t="s">
        <v>316</v>
      </c>
      <c r="H181" s="210">
        <v>20</v>
      </c>
      <c r="I181" s="211"/>
      <c r="J181" s="212">
        <f>ROUND(I181*H181,2)</f>
        <v>0</v>
      </c>
      <c r="K181" s="208" t="s">
        <v>134</v>
      </c>
      <c r="L181" s="46"/>
      <c r="M181" s="213" t="s">
        <v>21</v>
      </c>
      <c r="N181" s="214" t="s">
        <v>44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85</v>
      </c>
      <c r="AT181" s="217" t="s">
        <v>130</v>
      </c>
      <c r="AU181" s="217" t="s">
        <v>82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78</v>
      </c>
      <c r="BK181" s="218">
        <f>ROUND(I181*H181,2)</f>
        <v>0</v>
      </c>
      <c r="BL181" s="19" t="s">
        <v>85</v>
      </c>
      <c r="BM181" s="217" t="s">
        <v>1230</v>
      </c>
    </row>
    <row r="182" s="2" customFormat="1">
      <c r="A182" s="40"/>
      <c r="B182" s="41"/>
      <c r="C182" s="42"/>
      <c r="D182" s="219" t="s">
        <v>136</v>
      </c>
      <c r="E182" s="42"/>
      <c r="F182" s="220" t="s">
        <v>1231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82</v>
      </c>
    </row>
    <row r="183" s="13" customFormat="1">
      <c r="A183" s="13"/>
      <c r="B183" s="224"/>
      <c r="C183" s="225"/>
      <c r="D183" s="226" t="s">
        <v>138</v>
      </c>
      <c r="E183" s="227" t="s">
        <v>21</v>
      </c>
      <c r="F183" s="228" t="s">
        <v>255</v>
      </c>
      <c r="G183" s="225"/>
      <c r="H183" s="229">
        <v>20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138</v>
      </c>
      <c r="AU183" s="235" t="s">
        <v>82</v>
      </c>
      <c r="AV183" s="13" t="s">
        <v>82</v>
      </c>
      <c r="AW183" s="13" t="s">
        <v>34</v>
      </c>
      <c r="AX183" s="13" t="s">
        <v>78</v>
      </c>
      <c r="AY183" s="235" t="s">
        <v>128</v>
      </c>
    </row>
    <row r="184" s="2" customFormat="1" ht="14.4" customHeight="1">
      <c r="A184" s="40"/>
      <c r="B184" s="41"/>
      <c r="C184" s="259" t="s">
        <v>284</v>
      </c>
      <c r="D184" s="259" t="s">
        <v>266</v>
      </c>
      <c r="E184" s="260" t="s">
        <v>1232</v>
      </c>
      <c r="F184" s="261" t="s">
        <v>1233</v>
      </c>
      <c r="G184" s="262" t="s">
        <v>316</v>
      </c>
      <c r="H184" s="263">
        <v>20.199999999999999</v>
      </c>
      <c r="I184" s="264"/>
      <c r="J184" s="265">
        <f>ROUND(I184*H184,2)</f>
        <v>0</v>
      </c>
      <c r="K184" s="261" t="s">
        <v>21</v>
      </c>
      <c r="L184" s="266"/>
      <c r="M184" s="267" t="s">
        <v>21</v>
      </c>
      <c r="N184" s="268" t="s">
        <v>44</v>
      </c>
      <c r="O184" s="86"/>
      <c r="P184" s="215">
        <f>O184*H184</f>
        <v>0</v>
      </c>
      <c r="Q184" s="215">
        <v>0.0014499999999999999</v>
      </c>
      <c r="R184" s="215">
        <f>Q184*H184</f>
        <v>0.029289999999999997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175</v>
      </c>
      <c r="AT184" s="217" t="s">
        <v>266</v>
      </c>
      <c r="AU184" s="217" t="s">
        <v>82</v>
      </c>
      <c r="AY184" s="19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78</v>
      </c>
      <c r="BK184" s="218">
        <f>ROUND(I184*H184,2)</f>
        <v>0</v>
      </c>
      <c r="BL184" s="19" t="s">
        <v>85</v>
      </c>
      <c r="BM184" s="217" t="s">
        <v>1234</v>
      </c>
    </row>
    <row r="185" s="13" customFormat="1">
      <c r="A185" s="13"/>
      <c r="B185" s="224"/>
      <c r="C185" s="225"/>
      <c r="D185" s="226" t="s">
        <v>138</v>
      </c>
      <c r="E185" s="227" t="s">
        <v>21</v>
      </c>
      <c r="F185" s="228" t="s">
        <v>1235</v>
      </c>
      <c r="G185" s="225"/>
      <c r="H185" s="229">
        <v>20.199999999999999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138</v>
      </c>
      <c r="AU185" s="235" t="s">
        <v>82</v>
      </c>
      <c r="AV185" s="13" t="s">
        <v>82</v>
      </c>
      <c r="AW185" s="13" t="s">
        <v>34</v>
      </c>
      <c r="AX185" s="13" t="s">
        <v>78</v>
      </c>
      <c r="AY185" s="235" t="s">
        <v>128</v>
      </c>
    </row>
    <row r="186" s="2" customFormat="1" ht="14.4" customHeight="1">
      <c r="A186" s="40"/>
      <c r="B186" s="41"/>
      <c r="C186" s="206" t="s">
        <v>291</v>
      </c>
      <c r="D186" s="206" t="s">
        <v>130</v>
      </c>
      <c r="E186" s="207" t="s">
        <v>617</v>
      </c>
      <c r="F186" s="208" t="s">
        <v>618</v>
      </c>
      <c r="G186" s="209" t="s">
        <v>316</v>
      </c>
      <c r="H186" s="210">
        <v>2</v>
      </c>
      <c r="I186" s="211"/>
      <c r="J186" s="212">
        <f>ROUND(I186*H186,2)</f>
        <v>0</v>
      </c>
      <c r="K186" s="208" t="s">
        <v>134</v>
      </c>
      <c r="L186" s="46"/>
      <c r="M186" s="213" t="s">
        <v>21</v>
      </c>
      <c r="N186" s="214" t="s">
        <v>44</v>
      </c>
      <c r="O186" s="86"/>
      <c r="P186" s="215">
        <f>O186*H186</f>
        <v>0</v>
      </c>
      <c r="Q186" s="215">
        <v>0.00069999999999999999</v>
      </c>
      <c r="R186" s="215">
        <f>Q186*H186</f>
        <v>0.0014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85</v>
      </c>
      <c r="AT186" s="217" t="s">
        <v>130</v>
      </c>
      <c r="AU186" s="217" t="s">
        <v>82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78</v>
      </c>
      <c r="BK186" s="218">
        <f>ROUND(I186*H186,2)</f>
        <v>0</v>
      </c>
      <c r="BL186" s="19" t="s">
        <v>85</v>
      </c>
      <c r="BM186" s="217" t="s">
        <v>1236</v>
      </c>
    </row>
    <row r="187" s="2" customFormat="1">
      <c r="A187" s="40"/>
      <c r="B187" s="41"/>
      <c r="C187" s="42"/>
      <c r="D187" s="219" t="s">
        <v>136</v>
      </c>
      <c r="E187" s="42"/>
      <c r="F187" s="220" t="s">
        <v>620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82</v>
      </c>
    </row>
    <row r="188" s="13" customFormat="1">
      <c r="A188" s="13"/>
      <c r="B188" s="224"/>
      <c r="C188" s="225"/>
      <c r="D188" s="226" t="s">
        <v>138</v>
      </c>
      <c r="E188" s="227" t="s">
        <v>21</v>
      </c>
      <c r="F188" s="228" t="s">
        <v>82</v>
      </c>
      <c r="G188" s="225"/>
      <c r="H188" s="229">
        <v>2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138</v>
      </c>
      <c r="AU188" s="235" t="s">
        <v>82</v>
      </c>
      <c r="AV188" s="13" t="s">
        <v>82</v>
      </c>
      <c r="AW188" s="13" t="s">
        <v>34</v>
      </c>
      <c r="AX188" s="13" t="s">
        <v>73</v>
      </c>
      <c r="AY188" s="235" t="s">
        <v>128</v>
      </c>
    </row>
    <row r="189" s="14" customFormat="1">
      <c r="A189" s="14"/>
      <c r="B189" s="236"/>
      <c r="C189" s="237"/>
      <c r="D189" s="226" t="s">
        <v>138</v>
      </c>
      <c r="E189" s="238" t="s">
        <v>21</v>
      </c>
      <c r="F189" s="239" t="s">
        <v>146</v>
      </c>
      <c r="G189" s="237"/>
      <c r="H189" s="240">
        <v>2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138</v>
      </c>
      <c r="AU189" s="246" t="s">
        <v>82</v>
      </c>
      <c r="AV189" s="14" t="s">
        <v>85</v>
      </c>
      <c r="AW189" s="14" t="s">
        <v>34</v>
      </c>
      <c r="AX189" s="14" t="s">
        <v>78</v>
      </c>
      <c r="AY189" s="246" t="s">
        <v>128</v>
      </c>
    </row>
    <row r="190" s="2" customFormat="1" ht="14.4" customHeight="1">
      <c r="A190" s="40"/>
      <c r="B190" s="41"/>
      <c r="C190" s="259" t="s">
        <v>298</v>
      </c>
      <c r="D190" s="259" t="s">
        <v>266</v>
      </c>
      <c r="E190" s="260" t="s">
        <v>1237</v>
      </c>
      <c r="F190" s="261" t="s">
        <v>1238</v>
      </c>
      <c r="G190" s="262" t="s">
        <v>316</v>
      </c>
      <c r="H190" s="263">
        <v>2.02</v>
      </c>
      <c r="I190" s="264"/>
      <c r="J190" s="265">
        <f>ROUND(I190*H190,2)</f>
        <v>0</v>
      </c>
      <c r="K190" s="261" t="s">
        <v>134</v>
      </c>
      <c r="L190" s="266"/>
      <c r="M190" s="267" t="s">
        <v>21</v>
      </c>
      <c r="N190" s="268" t="s">
        <v>44</v>
      </c>
      <c r="O190" s="86"/>
      <c r="P190" s="215">
        <f>O190*H190</f>
        <v>0</v>
      </c>
      <c r="Q190" s="215">
        <v>0.0040000000000000001</v>
      </c>
      <c r="R190" s="215">
        <f>Q190*H190</f>
        <v>0.0080800000000000004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175</v>
      </c>
      <c r="AT190" s="217" t="s">
        <v>266</v>
      </c>
      <c r="AU190" s="217" t="s">
        <v>82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78</v>
      </c>
      <c r="BK190" s="218">
        <f>ROUND(I190*H190,2)</f>
        <v>0</v>
      </c>
      <c r="BL190" s="19" t="s">
        <v>85</v>
      </c>
      <c r="BM190" s="217" t="s">
        <v>1239</v>
      </c>
    </row>
    <row r="191" s="13" customFormat="1">
      <c r="A191" s="13"/>
      <c r="B191" s="224"/>
      <c r="C191" s="225"/>
      <c r="D191" s="226" t="s">
        <v>138</v>
      </c>
      <c r="E191" s="227" t="s">
        <v>21</v>
      </c>
      <c r="F191" s="228" t="s">
        <v>631</v>
      </c>
      <c r="G191" s="225"/>
      <c r="H191" s="229">
        <v>2.02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138</v>
      </c>
      <c r="AU191" s="235" t="s">
        <v>82</v>
      </c>
      <c r="AV191" s="13" t="s">
        <v>82</v>
      </c>
      <c r="AW191" s="13" t="s">
        <v>34</v>
      </c>
      <c r="AX191" s="13" t="s">
        <v>78</v>
      </c>
      <c r="AY191" s="235" t="s">
        <v>128</v>
      </c>
    </row>
    <row r="192" s="2" customFormat="1" ht="14.4" customHeight="1">
      <c r="A192" s="40"/>
      <c r="B192" s="41"/>
      <c r="C192" s="206" t="s">
        <v>305</v>
      </c>
      <c r="D192" s="206" t="s">
        <v>130</v>
      </c>
      <c r="E192" s="207" t="s">
        <v>637</v>
      </c>
      <c r="F192" s="208" t="s">
        <v>638</v>
      </c>
      <c r="G192" s="209" t="s">
        <v>316</v>
      </c>
      <c r="H192" s="210">
        <v>2</v>
      </c>
      <c r="I192" s="211"/>
      <c r="J192" s="212">
        <f>ROUND(I192*H192,2)</f>
        <v>0</v>
      </c>
      <c r="K192" s="208" t="s">
        <v>134</v>
      </c>
      <c r="L192" s="46"/>
      <c r="M192" s="213" t="s">
        <v>21</v>
      </c>
      <c r="N192" s="214" t="s">
        <v>44</v>
      </c>
      <c r="O192" s="86"/>
      <c r="P192" s="215">
        <f>O192*H192</f>
        <v>0</v>
      </c>
      <c r="Q192" s="215">
        <v>0.11241</v>
      </c>
      <c r="R192" s="215">
        <f>Q192*H192</f>
        <v>0.22481999999999999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85</v>
      </c>
      <c r="AT192" s="217" t="s">
        <v>130</v>
      </c>
      <c r="AU192" s="217" t="s">
        <v>82</v>
      </c>
      <c r="AY192" s="19" t="s">
        <v>128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78</v>
      </c>
      <c r="BK192" s="218">
        <f>ROUND(I192*H192,2)</f>
        <v>0</v>
      </c>
      <c r="BL192" s="19" t="s">
        <v>85</v>
      </c>
      <c r="BM192" s="217" t="s">
        <v>1240</v>
      </c>
    </row>
    <row r="193" s="2" customFormat="1">
      <c r="A193" s="40"/>
      <c r="B193" s="41"/>
      <c r="C193" s="42"/>
      <c r="D193" s="219" t="s">
        <v>136</v>
      </c>
      <c r="E193" s="42"/>
      <c r="F193" s="220" t="s">
        <v>640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136</v>
      </c>
      <c r="AU193" s="19" t="s">
        <v>82</v>
      </c>
    </row>
    <row r="194" s="13" customFormat="1">
      <c r="A194" s="13"/>
      <c r="B194" s="224"/>
      <c r="C194" s="225"/>
      <c r="D194" s="226" t="s">
        <v>138</v>
      </c>
      <c r="E194" s="227" t="s">
        <v>21</v>
      </c>
      <c r="F194" s="228" t="s">
        <v>82</v>
      </c>
      <c r="G194" s="225"/>
      <c r="H194" s="229">
        <v>2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138</v>
      </c>
      <c r="AU194" s="235" t="s">
        <v>82</v>
      </c>
      <c r="AV194" s="13" t="s">
        <v>82</v>
      </c>
      <c r="AW194" s="13" t="s">
        <v>34</v>
      </c>
      <c r="AX194" s="13" t="s">
        <v>78</v>
      </c>
      <c r="AY194" s="235" t="s">
        <v>128</v>
      </c>
    </row>
    <row r="195" s="2" customFormat="1" ht="14.4" customHeight="1">
      <c r="A195" s="40"/>
      <c r="B195" s="41"/>
      <c r="C195" s="259" t="s">
        <v>313</v>
      </c>
      <c r="D195" s="259" t="s">
        <v>266</v>
      </c>
      <c r="E195" s="260" t="s">
        <v>643</v>
      </c>
      <c r="F195" s="261" t="s">
        <v>644</v>
      </c>
      <c r="G195" s="262" t="s">
        <v>316</v>
      </c>
      <c r="H195" s="263">
        <v>2.02</v>
      </c>
      <c r="I195" s="264"/>
      <c r="J195" s="265">
        <f>ROUND(I195*H195,2)</f>
        <v>0</v>
      </c>
      <c r="K195" s="261" t="s">
        <v>21</v>
      </c>
      <c r="L195" s="266"/>
      <c r="M195" s="267" t="s">
        <v>21</v>
      </c>
      <c r="N195" s="268" t="s">
        <v>44</v>
      </c>
      <c r="O195" s="86"/>
      <c r="P195" s="215">
        <f>O195*H195</f>
        <v>0</v>
      </c>
      <c r="Q195" s="215">
        <v>0.035000000000000003</v>
      </c>
      <c r="R195" s="215">
        <f>Q195*H195</f>
        <v>0.070700000000000013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175</v>
      </c>
      <c r="AT195" s="217" t="s">
        <v>266</v>
      </c>
      <c r="AU195" s="217" t="s">
        <v>82</v>
      </c>
      <c r="AY195" s="19" t="s">
        <v>128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78</v>
      </c>
      <c r="BK195" s="218">
        <f>ROUND(I195*H195,2)</f>
        <v>0</v>
      </c>
      <c r="BL195" s="19" t="s">
        <v>85</v>
      </c>
      <c r="BM195" s="217" t="s">
        <v>1241</v>
      </c>
    </row>
    <row r="196" s="13" customFormat="1">
      <c r="A196" s="13"/>
      <c r="B196" s="224"/>
      <c r="C196" s="225"/>
      <c r="D196" s="226" t="s">
        <v>138</v>
      </c>
      <c r="E196" s="227" t="s">
        <v>21</v>
      </c>
      <c r="F196" s="228" t="s">
        <v>631</v>
      </c>
      <c r="G196" s="225"/>
      <c r="H196" s="229">
        <v>2.02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138</v>
      </c>
      <c r="AU196" s="235" t="s">
        <v>82</v>
      </c>
      <c r="AV196" s="13" t="s">
        <v>82</v>
      </c>
      <c r="AW196" s="13" t="s">
        <v>34</v>
      </c>
      <c r="AX196" s="13" t="s">
        <v>73</v>
      </c>
      <c r="AY196" s="235" t="s">
        <v>128</v>
      </c>
    </row>
    <row r="197" s="14" customFormat="1">
      <c r="A197" s="14"/>
      <c r="B197" s="236"/>
      <c r="C197" s="237"/>
      <c r="D197" s="226" t="s">
        <v>138</v>
      </c>
      <c r="E197" s="238" t="s">
        <v>21</v>
      </c>
      <c r="F197" s="239" t="s">
        <v>146</v>
      </c>
      <c r="G197" s="237"/>
      <c r="H197" s="240">
        <v>2.02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138</v>
      </c>
      <c r="AU197" s="246" t="s">
        <v>82</v>
      </c>
      <c r="AV197" s="14" t="s">
        <v>85</v>
      </c>
      <c r="AW197" s="14" t="s">
        <v>34</v>
      </c>
      <c r="AX197" s="14" t="s">
        <v>78</v>
      </c>
      <c r="AY197" s="246" t="s">
        <v>128</v>
      </c>
    </row>
    <row r="198" s="2" customFormat="1" ht="14.4" customHeight="1">
      <c r="A198" s="40"/>
      <c r="B198" s="41"/>
      <c r="C198" s="206" t="s">
        <v>319</v>
      </c>
      <c r="D198" s="206" t="s">
        <v>130</v>
      </c>
      <c r="E198" s="207" t="s">
        <v>648</v>
      </c>
      <c r="F198" s="208" t="s">
        <v>649</v>
      </c>
      <c r="G198" s="209" t="s">
        <v>294</v>
      </c>
      <c r="H198" s="210">
        <v>1327</v>
      </c>
      <c r="I198" s="211"/>
      <c r="J198" s="212">
        <f>ROUND(I198*H198,2)</f>
        <v>0</v>
      </c>
      <c r="K198" s="208" t="s">
        <v>134</v>
      </c>
      <c r="L198" s="46"/>
      <c r="M198" s="213" t="s">
        <v>21</v>
      </c>
      <c r="N198" s="214" t="s">
        <v>44</v>
      </c>
      <c r="O198" s="86"/>
      <c r="P198" s="215">
        <f>O198*H198</f>
        <v>0</v>
      </c>
      <c r="Q198" s="215">
        <v>0.00033</v>
      </c>
      <c r="R198" s="215">
        <f>Q198*H198</f>
        <v>0.43791000000000002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85</v>
      </c>
      <c r="AT198" s="217" t="s">
        <v>130</v>
      </c>
      <c r="AU198" s="217" t="s">
        <v>82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78</v>
      </c>
      <c r="BK198" s="218">
        <f>ROUND(I198*H198,2)</f>
        <v>0</v>
      </c>
      <c r="BL198" s="19" t="s">
        <v>85</v>
      </c>
      <c r="BM198" s="217" t="s">
        <v>1242</v>
      </c>
    </row>
    <row r="199" s="2" customFormat="1">
      <c r="A199" s="40"/>
      <c r="B199" s="41"/>
      <c r="C199" s="42"/>
      <c r="D199" s="219" t="s">
        <v>136</v>
      </c>
      <c r="E199" s="42"/>
      <c r="F199" s="220" t="s">
        <v>651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136</v>
      </c>
      <c r="AU199" s="19" t="s">
        <v>82</v>
      </c>
    </row>
    <row r="200" s="13" customFormat="1">
      <c r="A200" s="13"/>
      <c r="B200" s="224"/>
      <c r="C200" s="225"/>
      <c r="D200" s="226" t="s">
        <v>138</v>
      </c>
      <c r="E200" s="227" t="s">
        <v>21</v>
      </c>
      <c r="F200" s="228" t="s">
        <v>1243</v>
      </c>
      <c r="G200" s="225"/>
      <c r="H200" s="229">
        <v>1327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138</v>
      </c>
      <c r="AU200" s="235" t="s">
        <v>82</v>
      </c>
      <c r="AV200" s="13" t="s">
        <v>82</v>
      </c>
      <c r="AW200" s="13" t="s">
        <v>34</v>
      </c>
      <c r="AX200" s="13" t="s">
        <v>73</v>
      </c>
      <c r="AY200" s="235" t="s">
        <v>128</v>
      </c>
    </row>
    <row r="201" s="14" customFormat="1">
      <c r="A201" s="14"/>
      <c r="B201" s="236"/>
      <c r="C201" s="237"/>
      <c r="D201" s="226" t="s">
        <v>138</v>
      </c>
      <c r="E201" s="238" t="s">
        <v>21</v>
      </c>
      <c r="F201" s="239" t="s">
        <v>146</v>
      </c>
      <c r="G201" s="237"/>
      <c r="H201" s="240">
        <v>1327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138</v>
      </c>
      <c r="AU201" s="246" t="s">
        <v>82</v>
      </c>
      <c r="AV201" s="14" t="s">
        <v>85</v>
      </c>
      <c r="AW201" s="14" t="s">
        <v>34</v>
      </c>
      <c r="AX201" s="14" t="s">
        <v>78</v>
      </c>
      <c r="AY201" s="246" t="s">
        <v>128</v>
      </c>
    </row>
    <row r="202" s="2" customFormat="1" ht="19.8" customHeight="1">
      <c r="A202" s="40"/>
      <c r="B202" s="41"/>
      <c r="C202" s="206" t="s">
        <v>324</v>
      </c>
      <c r="D202" s="206" t="s">
        <v>130</v>
      </c>
      <c r="E202" s="207" t="s">
        <v>654</v>
      </c>
      <c r="F202" s="208" t="s">
        <v>655</v>
      </c>
      <c r="G202" s="209" t="s">
        <v>294</v>
      </c>
      <c r="H202" s="210">
        <v>69</v>
      </c>
      <c r="I202" s="211"/>
      <c r="J202" s="212">
        <f>ROUND(I202*H202,2)</f>
        <v>0</v>
      </c>
      <c r="K202" s="208" t="s">
        <v>134</v>
      </c>
      <c r="L202" s="46"/>
      <c r="M202" s="213" t="s">
        <v>21</v>
      </c>
      <c r="N202" s="214" t="s">
        <v>44</v>
      </c>
      <c r="O202" s="86"/>
      <c r="P202" s="215">
        <f>O202*H202</f>
        <v>0</v>
      </c>
      <c r="Q202" s="215">
        <v>0.00038000000000000002</v>
      </c>
      <c r="R202" s="215">
        <f>Q202*H202</f>
        <v>0.02622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85</v>
      </c>
      <c r="AT202" s="217" t="s">
        <v>130</v>
      </c>
      <c r="AU202" s="217" t="s">
        <v>82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78</v>
      </c>
      <c r="BK202" s="218">
        <f>ROUND(I202*H202,2)</f>
        <v>0</v>
      </c>
      <c r="BL202" s="19" t="s">
        <v>85</v>
      </c>
      <c r="BM202" s="217" t="s">
        <v>1244</v>
      </c>
    </row>
    <row r="203" s="2" customFormat="1">
      <c r="A203" s="40"/>
      <c r="B203" s="41"/>
      <c r="C203" s="42"/>
      <c r="D203" s="219" t="s">
        <v>136</v>
      </c>
      <c r="E203" s="42"/>
      <c r="F203" s="220" t="s">
        <v>657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136</v>
      </c>
      <c r="AU203" s="19" t="s">
        <v>82</v>
      </c>
    </row>
    <row r="204" s="13" customFormat="1">
      <c r="A204" s="13"/>
      <c r="B204" s="224"/>
      <c r="C204" s="225"/>
      <c r="D204" s="226" t="s">
        <v>138</v>
      </c>
      <c r="E204" s="227" t="s">
        <v>21</v>
      </c>
      <c r="F204" s="228" t="s">
        <v>1245</v>
      </c>
      <c r="G204" s="225"/>
      <c r="H204" s="229">
        <v>69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138</v>
      </c>
      <c r="AU204" s="235" t="s">
        <v>82</v>
      </c>
      <c r="AV204" s="13" t="s">
        <v>82</v>
      </c>
      <c r="AW204" s="13" t="s">
        <v>34</v>
      </c>
      <c r="AX204" s="13" t="s">
        <v>73</v>
      </c>
      <c r="AY204" s="235" t="s">
        <v>128</v>
      </c>
    </row>
    <row r="205" s="14" customFormat="1">
      <c r="A205" s="14"/>
      <c r="B205" s="236"/>
      <c r="C205" s="237"/>
      <c r="D205" s="226" t="s">
        <v>138</v>
      </c>
      <c r="E205" s="238" t="s">
        <v>21</v>
      </c>
      <c r="F205" s="239" t="s">
        <v>146</v>
      </c>
      <c r="G205" s="237"/>
      <c r="H205" s="240">
        <v>69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138</v>
      </c>
      <c r="AU205" s="246" t="s">
        <v>82</v>
      </c>
      <c r="AV205" s="14" t="s">
        <v>85</v>
      </c>
      <c r="AW205" s="14" t="s">
        <v>34</v>
      </c>
      <c r="AX205" s="14" t="s">
        <v>78</v>
      </c>
      <c r="AY205" s="246" t="s">
        <v>128</v>
      </c>
    </row>
    <row r="206" s="2" customFormat="1" ht="19.8" customHeight="1">
      <c r="A206" s="40"/>
      <c r="B206" s="41"/>
      <c r="C206" s="206" t="s">
        <v>329</v>
      </c>
      <c r="D206" s="206" t="s">
        <v>130</v>
      </c>
      <c r="E206" s="207" t="s">
        <v>666</v>
      </c>
      <c r="F206" s="208" t="s">
        <v>667</v>
      </c>
      <c r="G206" s="209" t="s">
        <v>133</v>
      </c>
      <c r="H206" s="210">
        <v>633.5</v>
      </c>
      <c r="I206" s="211"/>
      <c r="J206" s="212">
        <f>ROUND(I206*H206,2)</f>
        <v>0</v>
      </c>
      <c r="K206" s="208" t="s">
        <v>21</v>
      </c>
      <c r="L206" s="46"/>
      <c r="M206" s="213" t="s">
        <v>21</v>
      </c>
      <c r="N206" s="214" t="s">
        <v>44</v>
      </c>
      <c r="O206" s="86"/>
      <c r="P206" s="215">
        <f>O206*H206</f>
        <v>0</v>
      </c>
      <c r="Q206" s="215">
        <v>0.00198</v>
      </c>
      <c r="R206" s="215">
        <f>Q206*H206</f>
        <v>1.2543299999999999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85</v>
      </c>
      <c r="AT206" s="217" t="s">
        <v>130</v>
      </c>
      <c r="AU206" s="217" t="s">
        <v>82</v>
      </c>
      <c r="AY206" s="19" t="s">
        <v>128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78</v>
      </c>
      <c r="BK206" s="218">
        <f>ROUND(I206*H206,2)</f>
        <v>0</v>
      </c>
      <c r="BL206" s="19" t="s">
        <v>85</v>
      </c>
      <c r="BM206" s="217" t="s">
        <v>1246</v>
      </c>
    </row>
    <row r="207" s="13" customFormat="1">
      <c r="A207" s="13"/>
      <c r="B207" s="224"/>
      <c r="C207" s="225"/>
      <c r="D207" s="226" t="s">
        <v>138</v>
      </c>
      <c r="E207" s="227" t="s">
        <v>21</v>
      </c>
      <c r="F207" s="228" t="s">
        <v>1247</v>
      </c>
      <c r="G207" s="225"/>
      <c r="H207" s="229">
        <v>633.45000000000005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138</v>
      </c>
      <c r="AU207" s="235" t="s">
        <v>82</v>
      </c>
      <c r="AV207" s="13" t="s">
        <v>82</v>
      </c>
      <c r="AW207" s="13" t="s">
        <v>34</v>
      </c>
      <c r="AX207" s="13" t="s">
        <v>73</v>
      </c>
      <c r="AY207" s="235" t="s">
        <v>128</v>
      </c>
    </row>
    <row r="208" s="14" customFormat="1">
      <c r="A208" s="14"/>
      <c r="B208" s="236"/>
      <c r="C208" s="237"/>
      <c r="D208" s="226" t="s">
        <v>138</v>
      </c>
      <c r="E208" s="238" t="s">
        <v>21</v>
      </c>
      <c r="F208" s="239" t="s">
        <v>146</v>
      </c>
      <c r="G208" s="237"/>
      <c r="H208" s="240">
        <v>633.45000000000005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138</v>
      </c>
      <c r="AU208" s="246" t="s">
        <v>82</v>
      </c>
      <c r="AV208" s="14" t="s">
        <v>85</v>
      </c>
      <c r="AW208" s="14" t="s">
        <v>34</v>
      </c>
      <c r="AX208" s="14" t="s">
        <v>73</v>
      </c>
      <c r="AY208" s="246" t="s">
        <v>128</v>
      </c>
    </row>
    <row r="209" s="13" customFormat="1">
      <c r="A209" s="13"/>
      <c r="B209" s="224"/>
      <c r="C209" s="225"/>
      <c r="D209" s="226" t="s">
        <v>138</v>
      </c>
      <c r="E209" s="227" t="s">
        <v>21</v>
      </c>
      <c r="F209" s="228" t="s">
        <v>1248</v>
      </c>
      <c r="G209" s="225"/>
      <c r="H209" s="229">
        <v>633.5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138</v>
      </c>
      <c r="AU209" s="235" t="s">
        <v>82</v>
      </c>
      <c r="AV209" s="13" t="s">
        <v>82</v>
      </c>
      <c r="AW209" s="13" t="s">
        <v>34</v>
      </c>
      <c r="AX209" s="13" t="s">
        <v>78</v>
      </c>
      <c r="AY209" s="235" t="s">
        <v>128</v>
      </c>
    </row>
    <row r="210" s="2" customFormat="1" ht="22.2" customHeight="1">
      <c r="A210" s="40"/>
      <c r="B210" s="41"/>
      <c r="C210" s="206" t="s">
        <v>334</v>
      </c>
      <c r="D210" s="206" t="s">
        <v>130</v>
      </c>
      <c r="E210" s="207" t="s">
        <v>683</v>
      </c>
      <c r="F210" s="208" t="s">
        <v>684</v>
      </c>
      <c r="G210" s="209" t="s">
        <v>294</v>
      </c>
      <c r="H210" s="210">
        <v>110</v>
      </c>
      <c r="I210" s="211"/>
      <c r="J210" s="212">
        <f>ROUND(I210*H210,2)</f>
        <v>0</v>
      </c>
      <c r="K210" s="208" t="s">
        <v>21</v>
      </c>
      <c r="L210" s="46"/>
      <c r="M210" s="213" t="s">
        <v>21</v>
      </c>
      <c r="N210" s="214" t="s">
        <v>44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85</v>
      </c>
      <c r="AT210" s="217" t="s">
        <v>130</v>
      </c>
      <c r="AU210" s="217" t="s">
        <v>82</v>
      </c>
      <c r="AY210" s="19" t="s">
        <v>128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78</v>
      </c>
      <c r="BK210" s="218">
        <f>ROUND(I210*H210,2)</f>
        <v>0</v>
      </c>
      <c r="BL210" s="19" t="s">
        <v>85</v>
      </c>
      <c r="BM210" s="217" t="s">
        <v>1249</v>
      </c>
    </row>
    <row r="211" s="2" customFormat="1">
      <c r="A211" s="40"/>
      <c r="B211" s="41"/>
      <c r="C211" s="42"/>
      <c r="D211" s="226" t="s">
        <v>198</v>
      </c>
      <c r="E211" s="42"/>
      <c r="F211" s="247" t="s">
        <v>680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198</v>
      </c>
      <c r="AU211" s="19" t="s">
        <v>82</v>
      </c>
    </row>
    <row r="212" s="13" customFormat="1">
      <c r="A212" s="13"/>
      <c r="B212" s="224"/>
      <c r="C212" s="225"/>
      <c r="D212" s="226" t="s">
        <v>138</v>
      </c>
      <c r="E212" s="227" t="s">
        <v>21</v>
      </c>
      <c r="F212" s="228" t="s">
        <v>1250</v>
      </c>
      <c r="G212" s="225"/>
      <c r="H212" s="229">
        <v>110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138</v>
      </c>
      <c r="AU212" s="235" t="s">
        <v>82</v>
      </c>
      <c r="AV212" s="13" t="s">
        <v>82</v>
      </c>
      <c r="AW212" s="13" t="s">
        <v>34</v>
      </c>
      <c r="AX212" s="13" t="s">
        <v>78</v>
      </c>
      <c r="AY212" s="235" t="s">
        <v>128</v>
      </c>
    </row>
    <row r="213" s="2" customFormat="1" ht="22.2" customHeight="1">
      <c r="A213" s="40"/>
      <c r="B213" s="41"/>
      <c r="C213" s="206" t="s">
        <v>341</v>
      </c>
      <c r="D213" s="206" t="s">
        <v>130</v>
      </c>
      <c r="E213" s="207" t="s">
        <v>677</v>
      </c>
      <c r="F213" s="208" t="s">
        <v>678</v>
      </c>
      <c r="G213" s="209" t="s">
        <v>294</v>
      </c>
      <c r="H213" s="210">
        <v>70</v>
      </c>
      <c r="I213" s="211"/>
      <c r="J213" s="212">
        <f>ROUND(I213*H213,2)</f>
        <v>0</v>
      </c>
      <c r="K213" s="208" t="s">
        <v>21</v>
      </c>
      <c r="L213" s="46"/>
      <c r="M213" s="213" t="s">
        <v>21</v>
      </c>
      <c r="N213" s="214" t="s">
        <v>44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85</v>
      </c>
      <c r="AT213" s="217" t="s">
        <v>130</v>
      </c>
      <c r="AU213" s="217" t="s">
        <v>82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78</v>
      </c>
      <c r="BK213" s="218">
        <f>ROUND(I213*H213,2)</f>
        <v>0</v>
      </c>
      <c r="BL213" s="19" t="s">
        <v>85</v>
      </c>
      <c r="BM213" s="217" t="s">
        <v>1251</v>
      </c>
    </row>
    <row r="214" s="2" customFormat="1">
      <c r="A214" s="40"/>
      <c r="B214" s="41"/>
      <c r="C214" s="42"/>
      <c r="D214" s="226" t="s">
        <v>198</v>
      </c>
      <c r="E214" s="42"/>
      <c r="F214" s="247" t="s">
        <v>680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198</v>
      </c>
      <c r="AU214" s="19" t="s">
        <v>82</v>
      </c>
    </row>
    <row r="215" s="13" customFormat="1">
      <c r="A215" s="13"/>
      <c r="B215" s="224"/>
      <c r="C215" s="225"/>
      <c r="D215" s="226" t="s">
        <v>138</v>
      </c>
      <c r="E215" s="227" t="s">
        <v>21</v>
      </c>
      <c r="F215" s="228" t="s">
        <v>544</v>
      </c>
      <c r="G215" s="225"/>
      <c r="H215" s="229">
        <v>70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138</v>
      </c>
      <c r="AU215" s="235" t="s">
        <v>82</v>
      </c>
      <c r="AV215" s="13" t="s">
        <v>82</v>
      </c>
      <c r="AW215" s="13" t="s">
        <v>34</v>
      </c>
      <c r="AX215" s="13" t="s">
        <v>73</v>
      </c>
      <c r="AY215" s="235" t="s">
        <v>128</v>
      </c>
    </row>
    <row r="216" s="14" customFormat="1">
      <c r="A216" s="14"/>
      <c r="B216" s="236"/>
      <c r="C216" s="237"/>
      <c r="D216" s="226" t="s">
        <v>138</v>
      </c>
      <c r="E216" s="238" t="s">
        <v>21</v>
      </c>
      <c r="F216" s="239" t="s">
        <v>146</v>
      </c>
      <c r="G216" s="237"/>
      <c r="H216" s="240">
        <v>70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138</v>
      </c>
      <c r="AU216" s="246" t="s">
        <v>82</v>
      </c>
      <c r="AV216" s="14" t="s">
        <v>85</v>
      </c>
      <c r="AW216" s="14" t="s">
        <v>34</v>
      </c>
      <c r="AX216" s="14" t="s">
        <v>78</v>
      </c>
      <c r="AY216" s="246" t="s">
        <v>128</v>
      </c>
    </row>
    <row r="217" s="2" customFormat="1" ht="14.4" customHeight="1">
      <c r="A217" s="40"/>
      <c r="B217" s="41"/>
      <c r="C217" s="206" t="s">
        <v>349</v>
      </c>
      <c r="D217" s="206" t="s">
        <v>130</v>
      </c>
      <c r="E217" s="207" t="s">
        <v>688</v>
      </c>
      <c r="F217" s="208" t="s">
        <v>689</v>
      </c>
      <c r="G217" s="209" t="s">
        <v>294</v>
      </c>
      <c r="H217" s="210">
        <v>70</v>
      </c>
      <c r="I217" s="211"/>
      <c r="J217" s="212">
        <f>ROUND(I217*H217,2)</f>
        <v>0</v>
      </c>
      <c r="K217" s="208" t="s">
        <v>134</v>
      </c>
      <c r="L217" s="46"/>
      <c r="M217" s="213" t="s">
        <v>21</v>
      </c>
      <c r="N217" s="214" t="s">
        <v>44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85</v>
      </c>
      <c r="AT217" s="217" t="s">
        <v>130</v>
      </c>
      <c r="AU217" s="217" t="s">
        <v>82</v>
      </c>
      <c r="AY217" s="19" t="s">
        <v>128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78</v>
      </c>
      <c r="BK217" s="218">
        <f>ROUND(I217*H217,2)</f>
        <v>0</v>
      </c>
      <c r="BL217" s="19" t="s">
        <v>85</v>
      </c>
      <c r="BM217" s="217" t="s">
        <v>1252</v>
      </c>
    </row>
    <row r="218" s="2" customFormat="1">
      <c r="A218" s="40"/>
      <c r="B218" s="41"/>
      <c r="C218" s="42"/>
      <c r="D218" s="219" t="s">
        <v>136</v>
      </c>
      <c r="E218" s="42"/>
      <c r="F218" s="220" t="s">
        <v>691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136</v>
      </c>
      <c r="AU218" s="19" t="s">
        <v>82</v>
      </c>
    </row>
    <row r="219" s="13" customFormat="1">
      <c r="A219" s="13"/>
      <c r="B219" s="224"/>
      <c r="C219" s="225"/>
      <c r="D219" s="226" t="s">
        <v>138</v>
      </c>
      <c r="E219" s="227" t="s">
        <v>21</v>
      </c>
      <c r="F219" s="228" t="s">
        <v>544</v>
      </c>
      <c r="G219" s="225"/>
      <c r="H219" s="229">
        <v>70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138</v>
      </c>
      <c r="AU219" s="235" t="s">
        <v>82</v>
      </c>
      <c r="AV219" s="13" t="s">
        <v>82</v>
      </c>
      <c r="AW219" s="13" t="s">
        <v>34</v>
      </c>
      <c r="AX219" s="13" t="s">
        <v>73</v>
      </c>
      <c r="AY219" s="235" t="s">
        <v>128</v>
      </c>
    </row>
    <row r="220" s="14" customFormat="1">
      <c r="A220" s="14"/>
      <c r="B220" s="236"/>
      <c r="C220" s="237"/>
      <c r="D220" s="226" t="s">
        <v>138</v>
      </c>
      <c r="E220" s="238" t="s">
        <v>21</v>
      </c>
      <c r="F220" s="239" t="s">
        <v>146</v>
      </c>
      <c r="G220" s="237"/>
      <c r="H220" s="240">
        <v>70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138</v>
      </c>
      <c r="AU220" s="246" t="s">
        <v>82</v>
      </c>
      <c r="AV220" s="14" t="s">
        <v>85</v>
      </c>
      <c r="AW220" s="14" t="s">
        <v>34</v>
      </c>
      <c r="AX220" s="14" t="s">
        <v>78</v>
      </c>
      <c r="AY220" s="246" t="s">
        <v>128</v>
      </c>
    </row>
    <row r="221" s="2" customFormat="1" ht="14.4" customHeight="1">
      <c r="A221" s="40"/>
      <c r="B221" s="41"/>
      <c r="C221" s="206" t="s">
        <v>356</v>
      </c>
      <c r="D221" s="206" t="s">
        <v>130</v>
      </c>
      <c r="E221" s="207" t="s">
        <v>694</v>
      </c>
      <c r="F221" s="208" t="s">
        <v>695</v>
      </c>
      <c r="G221" s="209" t="s">
        <v>294</v>
      </c>
      <c r="H221" s="210">
        <v>157.80000000000001</v>
      </c>
      <c r="I221" s="211"/>
      <c r="J221" s="212">
        <f>ROUND(I221*H221,2)</f>
        <v>0</v>
      </c>
      <c r="K221" s="208" t="s">
        <v>134</v>
      </c>
      <c r="L221" s="46"/>
      <c r="M221" s="213" t="s">
        <v>21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85</v>
      </c>
      <c r="AT221" s="217" t="s">
        <v>130</v>
      </c>
      <c r="AU221" s="217" t="s">
        <v>82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78</v>
      </c>
      <c r="BK221" s="218">
        <f>ROUND(I221*H221,2)</f>
        <v>0</v>
      </c>
      <c r="BL221" s="19" t="s">
        <v>85</v>
      </c>
      <c r="BM221" s="217" t="s">
        <v>1253</v>
      </c>
    </row>
    <row r="222" s="2" customFormat="1">
      <c r="A222" s="40"/>
      <c r="B222" s="41"/>
      <c r="C222" s="42"/>
      <c r="D222" s="219" t="s">
        <v>136</v>
      </c>
      <c r="E222" s="42"/>
      <c r="F222" s="220" t="s">
        <v>697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136</v>
      </c>
      <c r="AU222" s="19" t="s">
        <v>82</v>
      </c>
    </row>
    <row r="223" s="13" customFormat="1">
      <c r="A223" s="13"/>
      <c r="B223" s="224"/>
      <c r="C223" s="225"/>
      <c r="D223" s="226" t="s">
        <v>138</v>
      </c>
      <c r="E223" s="227" t="s">
        <v>21</v>
      </c>
      <c r="F223" s="228" t="s">
        <v>1254</v>
      </c>
      <c r="G223" s="225"/>
      <c r="H223" s="229">
        <v>47.799999999999997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138</v>
      </c>
      <c r="AU223" s="235" t="s">
        <v>82</v>
      </c>
      <c r="AV223" s="13" t="s">
        <v>82</v>
      </c>
      <c r="AW223" s="13" t="s">
        <v>34</v>
      </c>
      <c r="AX223" s="13" t="s">
        <v>73</v>
      </c>
      <c r="AY223" s="235" t="s">
        <v>128</v>
      </c>
    </row>
    <row r="224" s="13" customFormat="1">
      <c r="A224" s="13"/>
      <c r="B224" s="224"/>
      <c r="C224" s="225"/>
      <c r="D224" s="226" t="s">
        <v>138</v>
      </c>
      <c r="E224" s="227" t="s">
        <v>21</v>
      </c>
      <c r="F224" s="228" t="s">
        <v>1250</v>
      </c>
      <c r="G224" s="225"/>
      <c r="H224" s="229">
        <v>110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138</v>
      </c>
      <c r="AU224" s="235" t="s">
        <v>82</v>
      </c>
      <c r="AV224" s="13" t="s">
        <v>82</v>
      </c>
      <c r="AW224" s="13" t="s">
        <v>34</v>
      </c>
      <c r="AX224" s="13" t="s">
        <v>73</v>
      </c>
      <c r="AY224" s="235" t="s">
        <v>128</v>
      </c>
    </row>
    <row r="225" s="14" customFormat="1">
      <c r="A225" s="14"/>
      <c r="B225" s="236"/>
      <c r="C225" s="237"/>
      <c r="D225" s="226" t="s">
        <v>138</v>
      </c>
      <c r="E225" s="238" t="s">
        <v>21</v>
      </c>
      <c r="F225" s="239" t="s">
        <v>146</v>
      </c>
      <c r="G225" s="237"/>
      <c r="H225" s="240">
        <v>157.80000000000001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138</v>
      </c>
      <c r="AU225" s="246" t="s">
        <v>82</v>
      </c>
      <c r="AV225" s="14" t="s">
        <v>85</v>
      </c>
      <c r="AW225" s="14" t="s">
        <v>34</v>
      </c>
      <c r="AX225" s="14" t="s">
        <v>78</v>
      </c>
      <c r="AY225" s="246" t="s">
        <v>128</v>
      </c>
    </row>
    <row r="226" s="2" customFormat="1" ht="14.4" customHeight="1">
      <c r="A226" s="40"/>
      <c r="B226" s="41"/>
      <c r="C226" s="206" t="s">
        <v>363</v>
      </c>
      <c r="D226" s="206" t="s">
        <v>130</v>
      </c>
      <c r="E226" s="207" t="s">
        <v>1255</v>
      </c>
      <c r="F226" s="208" t="s">
        <v>1256</v>
      </c>
      <c r="G226" s="209" t="s">
        <v>133</v>
      </c>
      <c r="H226" s="210">
        <v>25.550000000000001</v>
      </c>
      <c r="I226" s="211"/>
      <c r="J226" s="212">
        <f>ROUND(I226*H226,2)</f>
        <v>0</v>
      </c>
      <c r="K226" s="208" t="s">
        <v>134</v>
      </c>
      <c r="L226" s="46"/>
      <c r="M226" s="213" t="s">
        <v>21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0.00029999999999999997</v>
      </c>
      <c r="T226" s="216">
        <f>S226*H226</f>
        <v>0.0076649999999999999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85</v>
      </c>
      <c r="AT226" s="217" t="s">
        <v>130</v>
      </c>
      <c r="AU226" s="217" t="s">
        <v>82</v>
      </c>
      <c r="AY226" s="19" t="s">
        <v>128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78</v>
      </c>
      <c r="BK226" s="218">
        <f>ROUND(I226*H226,2)</f>
        <v>0</v>
      </c>
      <c r="BL226" s="19" t="s">
        <v>85</v>
      </c>
      <c r="BM226" s="217" t="s">
        <v>1257</v>
      </c>
    </row>
    <row r="227" s="2" customFormat="1">
      <c r="A227" s="40"/>
      <c r="B227" s="41"/>
      <c r="C227" s="42"/>
      <c r="D227" s="219" t="s">
        <v>136</v>
      </c>
      <c r="E227" s="42"/>
      <c r="F227" s="220" t="s">
        <v>1258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136</v>
      </c>
      <c r="AU227" s="19" t="s">
        <v>82</v>
      </c>
    </row>
    <row r="228" s="13" customFormat="1">
      <c r="A228" s="13"/>
      <c r="B228" s="224"/>
      <c r="C228" s="225"/>
      <c r="D228" s="226" t="s">
        <v>138</v>
      </c>
      <c r="E228" s="227" t="s">
        <v>21</v>
      </c>
      <c r="F228" s="228" t="s">
        <v>1259</v>
      </c>
      <c r="G228" s="225"/>
      <c r="H228" s="229">
        <v>13.49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138</v>
      </c>
      <c r="AU228" s="235" t="s">
        <v>82</v>
      </c>
      <c r="AV228" s="13" t="s">
        <v>82</v>
      </c>
      <c r="AW228" s="13" t="s">
        <v>34</v>
      </c>
      <c r="AX228" s="13" t="s">
        <v>73</v>
      </c>
      <c r="AY228" s="235" t="s">
        <v>128</v>
      </c>
    </row>
    <row r="229" s="13" customFormat="1">
      <c r="A229" s="13"/>
      <c r="B229" s="224"/>
      <c r="C229" s="225"/>
      <c r="D229" s="226" t="s">
        <v>138</v>
      </c>
      <c r="E229" s="227" t="s">
        <v>21</v>
      </c>
      <c r="F229" s="228" t="s">
        <v>1260</v>
      </c>
      <c r="G229" s="225"/>
      <c r="H229" s="229">
        <v>12.060000000000001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138</v>
      </c>
      <c r="AU229" s="235" t="s">
        <v>82</v>
      </c>
      <c r="AV229" s="13" t="s">
        <v>82</v>
      </c>
      <c r="AW229" s="13" t="s">
        <v>34</v>
      </c>
      <c r="AX229" s="13" t="s">
        <v>73</v>
      </c>
      <c r="AY229" s="235" t="s">
        <v>128</v>
      </c>
    </row>
    <row r="230" s="14" customFormat="1">
      <c r="A230" s="14"/>
      <c r="B230" s="236"/>
      <c r="C230" s="237"/>
      <c r="D230" s="226" t="s">
        <v>138</v>
      </c>
      <c r="E230" s="238" t="s">
        <v>21</v>
      </c>
      <c r="F230" s="239" t="s">
        <v>146</v>
      </c>
      <c r="G230" s="237"/>
      <c r="H230" s="240">
        <v>25.550000000000001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138</v>
      </c>
      <c r="AU230" s="246" t="s">
        <v>82</v>
      </c>
      <c r="AV230" s="14" t="s">
        <v>85</v>
      </c>
      <c r="AW230" s="14" t="s">
        <v>34</v>
      </c>
      <c r="AX230" s="14" t="s">
        <v>78</v>
      </c>
      <c r="AY230" s="246" t="s">
        <v>128</v>
      </c>
    </row>
    <row r="231" s="13" customFormat="1">
      <c r="A231" s="13"/>
      <c r="B231" s="224"/>
      <c r="C231" s="225"/>
      <c r="D231" s="226" t="s">
        <v>138</v>
      </c>
      <c r="E231" s="227" t="s">
        <v>21</v>
      </c>
      <c r="F231" s="228" t="s">
        <v>1261</v>
      </c>
      <c r="G231" s="225"/>
      <c r="H231" s="229">
        <v>25.600000000000001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138</v>
      </c>
      <c r="AU231" s="235" t="s">
        <v>82</v>
      </c>
      <c r="AV231" s="13" t="s">
        <v>82</v>
      </c>
      <c r="AW231" s="13" t="s">
        <v>34</v>
      </c>
      <c r="AX231" s="13" t="s">
        <v>73</v>
      </c>
      <c r="AY231" s="235" t="s">
        <v>128</v>
      </c>
    </row>
    <row r="232" s="2" customFormat="1" ht="40.2" customHeight="1">
      <c r="A232" s="40"/>
      <c r="B232" s="41"/>
      <c r="C232" s="206" t="s">
        <v>369</v>
      </c>
      <c r="D232" s="206" t="s">
        <v>130</v>
      </c>
      <c r="E232" s="207" t="s">
        <v>1262</v>
      </c>
      <c r="F232" s="208" t="s">
        <v>1263</v>
      </c>
      <c r="G232" s="209" t="s">
        <v>294</v>
      </c>
      <c r="H232" s="210">
        <v>200</v>
      </c>
      <c r="I232" s="211"/>
      <c r="J232" s="212">
        <f>ROUND(I232*H232,2)</f>
        <v>0</v>
      </c>
      <c r="K232" s="208" t="s">
        <v>134</v>
      </c>
      <c r="L232" s="46"/>
      <c r="M232" s="213" t="s">
        <v>21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85</v>
      </c>
      <c r="AT232" s="217" t="s">
        <v>130</v>
      </c>
      <c r="AU232" s="217" t="s">
        <v>82</v>
      </c>
      <c r="AY232" s="19" t="s">
        <v>128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78</v>
      </c>
      <c r="BK232" s="218">
        <f>ROUND(I232*H232,2)</f>
        <v>0</v>
      </c>
      <c r="BL232" s="19" t="s">
        <v>85</v>
      </c>
      <c r="BM232" s="217" t="s">
        <v>1264</v>
      </c>
    </row>
    <row r="233" s="2" customFormat="1">
      <c r="A233" s="40"/>
      <c r="B233" s="41"/>
      <c r="C233" s="42"/>
      <c r="D233" s="219" t="s">
        <v>136</v>
      </c>
      <c r="E233" s="42"/>
      <c r="F233" s="220" t="s">
        <v>1265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82</v>
      </c>
    </row>
    <row r="234" s="13" customFormat="1">
      <c r="A234" s="13"/>
      <c r="B234" s="224"/>
      <c r="C234" s="225"/>
      <c r="D234" s="226" t="s">
        <v>138</v>
      </c>
      <c r="E234" s="227" t="s">
        <v>21</v>
      </c>
      <c r="F234" s="228" t="s">
        <v>1266</v>
      </c>
      <c r="G234" s="225"/>
      <c r="H234" s="229">
        <v>200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138</v>
      </c>
      <c r="AU234" s="235" t="s">
        <v>82</v>
      </c>
      <c r="AV234" s="13" t="s">
        <v>82</v>
      </c>
      <c r="AW234" s="13" t="s">
        <v>34</v>
      </c>
      <c r="AX234" s="13" t="s">
        <v>78</v>
      </c>
      <c r="AY234" s="235" t="s">
        <v>128</v>
      </c>
    </row>
    <row r="235" s="2" customFormat="1" ht="34.8" customHeight="1">
      <c r="A235" s="40"/>
      <c r="B235" s="41"/>
      <c r="C235" s="206" t="s">
        <v>376</v>
      </c>
      <c r="D235" s="206" t="s">
        <v>130</v>
      </c>
      <c r="E235" s="207" t="s">
        <v>1267</v>
      </c>
      <c r="F235" s="208" t="s">
        <v>1268</v>
      </c>
      <c r="G235" s="209" t="s">
        <v>294</v>
      </c>
      <c r="H235" s="210">
        <v>9</v>
      </c>
      <c r="I235" s="211"/>
      <c r="J235" s="212">
        <f>ROUND(I235*H235,2)</f>
        <v>0</v>
      </c>
      <c r="K235" s="208" t="s">
        <v>134</v>
      </c>
      <c r="L235" s="46"/>
      <c r="M235" s="213" t="s">
        <v>21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85</v>
      </c>
      <c r="AT235" s="217" t="s">
        <v>130</v>
      </c>
      <c r="AU235" s="217" t="s">
        <v>82</v>
      </c>
      <c r="AY235" s="19" t="s">
        <v>128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78</v>
      </c>
      <c r="BK235" s="218">
        <f>ROUND(I235*H235,2)</f>
        <v>0</v>
      </c>
      <c r="BL235" s="19" t="s">
        <v>85</v>
      </c>
      <c r="BM235" s="217" t="s">
        <v>1269</v>
      </c>
    </row>
    <row r="236" s="2" customFormat="1">
      <c r="A236" s="40"/>
      <c r="B236" s="41"/>
      <c r="C236" s="42"/>
      <c r="D236" s="219" t="s">
        <v>136</v>
      </c>
      <c r="E236" s="42"/>
      <c r="F236" s="220" t="s">
        <v>1270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136</v>
      </c>
      <c r="AU236" s="19" t="s">
        <v>82</v>
      </c>
    </row>
    <row r="237" s="13" customFormat="1">
      <c r="A237" s="13"/>
      <c r="B237" s="224"/>
      <c r="C237" s="225"/>
      <c r="D237" s="226" t="s">
        <v>138</v>
      </c>
      <c r="E237" s="227" t="s">
        <v>21</v>
      </c>
      <c r="F237" s="228" t="s">
        <v>1271</v>
      </c>
      <c r="G237" s="225"/>
      <c r="H237" s="229">
        <v>9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138</v>
      </c>
      <c r="AU237" s="235" t="s">
        <v>82</v>
      </c>
      <c r="AV237" s="13" t="s">
        <v>82</v>
      </c>
      <c r="AW237" s="13" t="s">
        <v>34</v>
      </c>
      <c r="AX237" s="13" t="s">
        <v>78</v>
      </c>
      <c r="AY237" s="235" t="s">
        <v>128</v>
      </c>
    </row>
    <row r="238" s="2" customFormat="1" ht="30" customHeight="1">
      <c r="A238" s="40"/>
      <c r="B238" s="41"/>
      <c r="C238" s="206" t="s">
        <v>384</v>
      </c>
      <c r="D238" s="206" t="s">
        <v>130</v>
      </c>
      <c r="E238" s="207" t="s">
        <v>711</v>
      </c>
      <c r="F238" s="208" t="s">
        <v>712</v>
      </c>
      <c r="G238" s="209" t="s">
        <v>133</v>
      </c>
      <c r="H238" s="210">
        <v>4863</v>
      </c>
      <c r="I238" s="211"/>
      <c r="J238" s="212">
        <f>ROUND(I238*H238,2)</f>
        <v>0</v>
      </c>
      <c r="K238" s="208" t="s">
        <v>134</v>
      </c>
      <c r="L238" s="46"/>
      <c r="M238" s="213" t="s">
        <v>21</v>
      </c>
      <c r="N238" s="214" t="s">
        <v>44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85</v>
      </c>
      <c r="AT238" s="217" t="s">
        <v>130</v>
      </c>
      <c r="AU238" s="217" t="s">
        <v>82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78</v>
      </c>
      <c r="BK238" s="218">
        <f>ROUND(I238*H238,2)</f>
        <v>0</v>
      </c>
      <c r="BL238" s="19" t="s">
        <v>85</v>
      </c>
      <c r="BM238" s="217" t="s">
        <v>1272</v>
      </c>
    </row>
    <row r="239" s="2" customFormat="1">
      <c r="A239" s="40"/>
      <c r="B239" s="41"/>
      <c r="C239" s="42"/>
      <c r="D239" s="219" t="s">
        <v>136</v>
      </c>
      <c r="E239" s="42"/>
      <c r="F239" s="220" t="s">
        <v>714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136</v>
      </c>
      <c r="AU239" s="19" t="s">
        <v>82</v>
      </c>
    </row>
    <row r="240" s="13" customFormat="1">
      <c r="A240" s="13"/>
      <c r="B240" s="224"/>
      <c r="C240" s="225"/>
      <c r="D240" s="226" t="s">
        <v>138</v>
      </c>
      <c r="E240" s="227" t="s">
        <v>21</v>
      </c>
      <c r="F240" s="228" t="s">
        <v>1273</v>
      </c>
      <c r="G240" s="225"/>
      <c r="H240" s="229">
        <v>4863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138</v>
      </c>
      <c r="AU240" s="235" t="s">
        <v>82</v>
      </c>
      <c r="AV240" s="13" t="s">
        <v>82</v>
      </c>
      <c r="AW240" s="13" t="s">
        <v>34</v>
      </c>
      <c r="AX240" s="13" t="s">
        <v>73</v>
      </c>
      <c r="AY240" s="235" t="s">
        <v>128</v>
      </c>
    </row>
    <row r="241" s="14" customFormat="1">
      <c r="A241" s="14"/>
      <c r="B241" s="236"/>
      <c r="C241" s="237"/>
      <c r="D241" s="226" t="s">
        <v>138</v>
      </c>
      <c r="E241" s="238" t="s">
        <v>21</v>
      </c>
      <c r="F241" s="239" t="s">
        <v>146</v>
      </c>
      <c r="G241" s="237"/>
      <c r="H241" s="240">
        <v>4863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138</v>
      </c>
      <c r="AU241" s="246" t="s">
        <v>82</v>
      </c>
      <c r="AV241" s="14" t="s">
        <v>85</v>
      </c>
      <c r="AW241" s="14" t="s">
        <v>34</v>
      </c>
      <c r="AX241" s="14" t="s">
        <v>78</v>
      </c>
      <c r="AY241" s="246" t="s">
        <v>128</v>
      </c>
    </row>
    <row r="242" s="2" customFormat="1" ht="34.8" customHeight="1">
      <c r="A242" s="40"/>
      <c r="B242" s="41"/>
      <c r="C242" s="206" t="s">
        <v>390</v>
      </c>
      <c r="D242" s="206" t="s">
        <v>130</v>
      </c>
      <c r="E242" s="207" t="s">
        <v>716</v>
      </c>
      <c r="F242" s="208" t="s">
        <v>717</v>
      </c>
      <c r="G242" s="209" t="s">
        <v>133</v>
      </c>
      <c r="H242" s="210">
        <v>649.5</v>
      </c>
      <c r="I242" s="211"/>
      <c r="J242" s="212">
        <f>ROUND(I242*H242,2)</f>
        <v>0</v>
      </c>
      <c r="K242" s="208" t="s">
        <v>134</v>
      </c>
      <c r="L242" s="46"/>
      <c r="M242" s="213" t="s">
        <v>21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85</v>
      </c>
      <c r="AT242" s="217" t="s">
        <v>130</v>
      </c>
      <c r="AU242" s="217" t="s">
        <v>82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78</v>
      </c>
      <c r="BK242" s="218">
        <f>ROUND(I242*H242,2)</f>
        <v>0</v>
      </c>
      <c r="BL242" s="19" t="s">
        <v>85</v>
      </c>
      <c r="BM242" s="217" t="s">
        <v>1274</v>
      </c>
    </row>
    <row r="243" s="2" customFormat="1">
      <c r="A243" s="40"/>
      <c r="B243" s="41"/>
      <c r="C243" s="42"/>
      <c r="D243" s="219" t="s">
        <v>136</v>
      </c>
      <c r="E243" s="42"/>
      <c r="F243" s="220" t="s">
        <v>719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136</v>
      </c>
      <c r="AU243" s="19" t="s">
        <v>82</v>
      </c>
    </row>
    <row r="244" s="13" customFormat="1">
      <c r="A244" s="13"/>
      <c r="B244" s="224"/>
      <c r="C244" s="225"/>
      <c r="D244" s="226" t="s">
        <v>138</v>
      </c>
      <c r="E244" s="227" t="s">
        <v>21</v>
      </c>
      <c r="F244" s="228" t="s">
        <v>1275</v>
      </c>
      <c r="G244" s="225"/>
      <c r="H244" s="229">
        <v>649.5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138</v>
      </c>
      <c r="AU244" s="235" t="s">
        <v>82</v>
      </c>
      <c r="AV244" s="13" t="s">
        <v>82</v>
      </c>
      <c r="AW244" s="13" t="s">
        <v>34</v>
      </c>
      <c r="AX244" s="13" t="s">
        <v>73</v>
      </c>
      <c r="AY244" s="235" t="s">
        <v>128</v>
      </c>
    </row>
    <row r="245" s="14" customFormat="1">
      <c r="A245" s="14"/>
      <c r="B245" s="236"/>
      <c r="C245" s="237"/>
      <c r="D245" s="226" t="s">
        <v>138</v>
      </c>
      <c r="E245" s="238" t="s">
        <v>21</v>
      </c>
      <c r="F245" s="239" t="s">
        <v>146</v>
      </c>
      <c r="G245" s="237"/>
      <c r="H245" s="240">
        <v>649.5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138</v>
      </c>
      <c r="AU245" s="246" t="s">
        <v>82</v>
      </c>
      <c r="AV245" s="14" t="s">
        <v>85</v>
      </c>
      <c r="AW245" s="14" t="s">
        <v>34</v>
      </c>
      <c r="AX245" s="14" t="s">
        <v>78</v>
      </c>
      <c r="AY245" s="246" t="s">
        <v>128</v>
      </c>
    </row>
    <row r="246" s="2" customFormat="1" ht="14.4" customHeight="1">
      <c r="A246" s="40"/>
      <c r="B246" s="41"/>
      <c r="C246" s="206" t="s">
        <v>395</v>
      </c>
      <c r="D246" s="206" t="s">
        <v>130</v>
      </c>
      <c r="E246" s="207" t="s">
        <v>1276</v>
      </c>
      <c r="F246" s="208" t="s">
        <v>1277</v>
      </c>
      <c r="G246" s="209" t="s">
        <v>133</v>
      </c>
      <c r="H246" s="210">
        <v>25.600000000000001</v>
      </c>
      <c r="I246" s="211"/>
      <c r="J246" s="212">
        <f>ROUND(I246*H246,2)</f>
        <v>0</v>
      </c>
      <c r="K246" s="208" t="s">
        <v>134</v>
      </c>
      <c r="L246" s="46"/>
      <c r="M246" s="213" t="s">
        <v>21</v>
      </c>
      <c r="N246" s="214" t="s">
        <v>44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0.021999999999999999</v>
      </c>
      <c r="T246" s="216">
        <f>S246*H246</f>
        <v>0.56320000000000003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85</v>
      </c>
      <c r="AT246" s="217" t="s">
        <v>130</v>
      </c>
      <c r="AU246" s="217" t="s">
        <v>82</v>
      </c>
      <c r="AY246" s="19" t="s">
        <v>128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78</v>
      </c>
      <c r="BK246" s="218">
        <f>ROUND(I246*H246,2)</f>
        <v>0</v>
      </c>
      <c r="BL246" s="19" t="s">
        <v>85</v>
      </c>
      <c r="BM246" s="217" t="s">
        <v>1278</v>
      </c>
    </row>
    <row r="247" s="2" customFormat="1">
      <c r="A247" s="40"/>
      <c r="B247" s="41"/>
      <c r="C247" s="42"/>
      <c r="D247" s="219" t="s">
        <v>136</v>
      </c>
      <c r="E247" s="42"/>
      <c r="F247" s="220" t="s">
        <v>1279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136</v>
      </c>
      <c r="AU247" s="19" t="s">
        <v>82</v>
      </c>
    </row>
    <row r="248" s="13" customFormat="1">
      <c r="A248" s="13"/>
      <c r="B248" s="224"/>
      <c r="C248" s="225"/>
      <c r="D248" s="226" t="s">
        <v>138</v>
      </c>
      <c r="E248" s="227" t="s">
        <v>21</v>
      </c>
      <c r="F248" s="228" t="s">
        <v>1280</v>
      </c>
      <c r="G248" s="225"/>
      <c r="H248" s="229">
        <v>25.600000000000001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138</v>
      </c>
      <c r="AU248" s="235" t="s">
        <v>82</v>
      </c>
      <c r="AV248" s="13" t="s">
        <v>82</v>
      </c>
      <c r="AW248" s="13" t="s">
        <v>34</v>
      </c>
      <c r="AX248" s="13" t="s">
        <v>73</v>
      </c>
      <c r="AY248" s="235" t="s">
        <v>128</v>
      </c>
    </row>
    <row r="249" s="14" customFormat="1">
      <c r="A249" s="14"/>
      <c r="B249" s="236"/>
      <c r="C249" s="237"/>
      <c r="D249" s="226" t="s">
        <v>138</v>
      </c>
      <c r="E249" s="238" t="s">
        <v>21</v>
      </c>
      <c r="F249" s="239" t="s">
        <v>146</v>
      </c>
      <c r="G249" s="237"/>
      <c r="H249" s="240">
        <v>25.600000000000001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138</v>
      </c>
      <c r="AU249" s="246" t="s">
        <v>82</v>
      </c>
      <c r="AV249" s="14" t="s">
        <v>85</v>
      </c>
      <c r="AW249" s="14" t="s">
        <v>34</v>
      </c>
      <c r="AX249" s="14" t="s">
        <v>78</v>
      </c>
      <c r="AY249" s="246" t="s">
        <v>128</v>
      </c>
    </row>
    <row r="250" s="2" customFormat="1" ht="14.4" customHeight="1">
      <c r="A250" s="40"/>
      <c r="B250" s="41"/>
      <c r="C250" s="206" t="s">
        <v>400</v>
      </c>
      <c r="D250" s="206" t="s">
        <v>130</v>
      </c>
      <c r="E250" s="207" t="s">
        <v>1281</v>
      </c>
      <c r="F250" s="208" t="s">
        <v>1282</v>
      </c>
      <c r="G250" s="209" t="s">
        <v>133</v>
      </c>
      <c r="H250" s="210">
        <v>25.600000000000001</v>
      </c>
      <c r="I250" s="211"/>
      <c r="J250" s="212">
        <f>ROUND(I250*H250,2)</f>
        <v>0</v>
      </c>
      <c r="K250" s="208" t="s">
        <v>134</v>
      </c>
      <c r="L250" s="46"/>
      <c r="M250" s="213" t="s">
        <v>21</v>
      </c>
      <c r="N250" s="214" t="s">
        <v>44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85</v>
      </c>
      <c r="AT250" s="217" t="s">
        <v>130</v>
      </c>
      <c r="AU250" s="217" t="s">
        <v>82</v>
      </c>
      <c r="AY250" s="19" t="s">
        <v>128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78</v>
      </c>
      <c r="BK250" s="218">
        <f>ROUND(I250*H250,2)</f>
        <v>0</v>
      </c>
      <c r="BL250" s="19" t="s">
        <v>85</v>
      </c>
      <c r="BM250" s="217" t="s">
        <v>1283</v>
      </c>
    </row>
    <row r="251" s="2" customFormat="1">
      <c r="A251" s="40"/>
      <c r="B251" s="41"/>
      <c r="C251" s="42"/>
      <c r="D251" s="219" t="s">
        <v>136</v>
      </c>
      <c r="E251" s="42"/>
      <c r="F251" s="220" t="s">
        <v>1284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136</v>
      </c>
      <c r="AU251" s="19" t="s">
        <v>82</v>
      </c>
    </row>
    <row r="252" s="13" customFormat="1">
      <c r="A252" s="13"/>
      <c r="B252" s="224"/>
      <c r="C252" s="225"/>
      <c r="D252" s="226" t="s">
        <v>138</v>
      </c>
      <c r="E252" s="227" t="s">
        <v>21</v>
      </c>
      <c r="F252" s="228" t="s">
        <v>1280</v>
      </c>
      <c r="G252" s="225"/>
      <c r="H252" s="229">
        <v>25.600000000000001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138</v>
      </c>
      <c r="AU252" s="235" t="s">
        <v>82</v>
      </c>
      <c r="AV252" s="13" t="s">
        <v>82</v>
      </c>
      <c r="AW252" s="13" t="s">
        <v>34</v>
      </c>
      <c r="AX252" s="13" t="s">
        <v>73</v>
      </c>
      <c r="AY252" s="235" t="s">
        <v>128</v>
      </c>
    </row>
    <row r="253" s="14" customFormat="1">
      <c r="A253" s="14"/>
      <c r="B253" s="236"/>
      <c r="C253" s="237"/>
      <c r="D253" s="226" t="s">
        <v>138</v>
      </c>
      <c r="E253" s="238" t="s">
        <v>21</v>
      </c>
      <c r="F253" s="239" t="s">
        <v>146</v>
      </c>
      <c r="G253" s="237"/>
      <c r="H253" s="240">
        <v>25.600000000000001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138</v>
      </c>
      <c r="AU253" s="246" t="s">
        <v>82</v>
      </c>
      <c r="AV253" s="14" t="s">
        <v>85</v>
      </c>
      <c r="AW253" s="14" t="s">
        <v>34</v>
      </c>
      <c r="AX253" s="14" t="s">
        <v>78</v>
      </c>
      <c r="AY253" s="246" t="s">
        <v>128</v>
      </c>
    </row>
    <row r="254" s="2" customFormat="1" ht="14.4" customHeight="1">
      <c r="A254" s="40"/>
      <c r="B254" s="41"/>
      <c r="C254" s="206" t="s">
        <v>405</v>
      </c>
      <c r="D254" s="206" t="s">
        <v>130</v>
      </c>
      <c r="E254" s="207" t="s">
        <v>1285</v>
      </c>
      <c r="F254" s="208" t="s">
        <v>1286</v>
      </c>
      <c r="G254" s="209" t="s">
        <v>133</v>
      </c>
      <c r="H254" s="210">
        <v>25.600000000000001</v>
      </c>
      <c r="I254" s="211"/>
      <c r="J254" s="212">
        <f>ROUND(I254*H254,2)</f>
        <v>0</v>
      </c>
      <c r="K254" s="208" t="s">
        <v>134</v>
      </c>
      <c r="L254" s="46"/>
      <c r="M254" s="213" t="s">
        <v>21</v>
      </c>
      <c r="N254" s="214" t="s">
        <v>44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85</v>
      </c>
      <c r="AT254" s="217" t="s">
        <v>130</v>
      </c>
      <c r="AU254" s="217" t="s">
        <v>82</v>
      </c>
      <c r="AY254" s="19" t="s">
        <v>128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78</v>
      </c>
      <c r="BK254" s="218">
        <f>ROUND(I254*H254,2)</f>
        <v>0</v>
      </c>
      <c r="BL254" s="19" t="s">
        <v>85</v>
      </c>
      <c r="BM254" s="217" t="s">
        <v>1287</v>
      </c>
    </row>
    <row r="255" s="2" customFormat="1">
      <c r="A255" s="40"/>
      <c r="B255" s="41"/>
      <c r="C255" s="42"/>
      <c r="D255" s="219" t="s">
        <v>136</v>
      </c>
      <c r="E255" s="42"/>
      <c r="F255" s="220" t="s">
        <v>1288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136</v>
      </c>
      <c r="AU255" s="19" t="s">
        <v>82</v>
      </c>
    </row>
    <row r="256" s="13" customFormat="1">
      <c r="A256" s="13"/>
      <c r="B256" s="224"/>
      <c r="C256" s="225"/>
      <c r="D256" s="226" t="s">
        <v>138</v>
      </c>
      <c r="E256" s="227" t="s">
        <v>21</v>
      </c>
      <c r="F256" s="228" t="s">
        <v>1261</v>
      </c>
      <c r="G256" s="225"/>
      <c r="H256" s="229">
        <v>25.600000000000001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138</v>
      </c>
      <c r="AU256" s="235" t="s">
        <v>82</v>
      </c>
      <c r="AV256" s="13" t="s">
        <v>82</v>
      </c>
      <c r="AW256" s="13" t="s">
        <v>34</v>
      </c>
      <c r="AX256" s="13" t="s">
        <v>78</v>
      </c>
      <c r="AY256" s="235" t="s">
        <v>128</v>
      </c>
    </row>
    <row r="257" s="2" customFormat="1" ht="14.4" customHeight="1">
      <c r="A257" s="40"/>
      <c r="B257" s="41"/>
      <c r="C257" s="206" t="s">
        <v>412</v>
      </c>
      <c r="D257" s="206" t="s">
        <v>130</v>
      </c>
      <c r="E257" s="207" t="s">
        <v>1289</v>
      </c>
      <c r="F257" s="208" t="s">
        <v>1290</v>
      </c>
      <c r="G257" s="209" t="s">
        <v>133</v>
      </c>
      <c r="H257" s="210">
        <v>15</v>
      </c>
      <c r="I257" s="211"/>
      <c r="J257" s="212">
        <f>ROUND(I257*H257,2)</f>
        <v>0</v>
      </c>
      <c r="K257" s="208" t="s">
        <v>21</v>
      </c>
      <c r="L257" s="46"/>
      <c r="M257" s="213" t="s">
        <v>21</v>
      </c>
      <c r="N257" s="214" t="s">
        <v>44</v>
      </c>
      <c r="O257" s="86"/>
      <c r="P257" s="215">
        <f>O257*H257</f>
        <v>0</v>
      </c>
      <c r="Q257" s="215">
        <v>0.039079999999999997</v>
      </c>
      <c r="R257" s="215">
        <f>Q257*H257</f>
        <v>0.58619999999999994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85</v>
      </c>
      <c r="AT257" s="217" t="s">
        <v>130</v>
      </c>
      <c r="AU257" s="217" t="s">
        <v>82</v>
      </c>
      <c r="AY257" s="19" t="s">
        <v>128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78</v>
      </c>
      <c r="BK257" s="218">
        <f>ROUND(I257*H257,2)</f>
        <v>0</v>
      </c>
      <c r="BL257" s="19" t="s">
        <v>85</v>
      </c>
      <c r="BM257" s="217" t="s">
        <v>1291</v>
      </c>
    </row>
    <row r="258" s="13" customFormat="1">
      <c r="A258" s="13"/>
      <c r="B258" s="224"/>
      <c r="C258" s="225"/>
      <c r="D258" s="226" t="s">
        <v>138</v>
      </c>
      <c r="E258" s="227" t="s">
        <v>21</v>
      </c>
      <c r="F258" s="228" t="s">
        <v>8</v>
      </c>
      <c r="G258" s="225"/>
      <c r="H258" s="229">
        <v>15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138</v>
      </c>
      <c r="AU258" s="235" t="s">
        <v>82</v>
      </c>
      <c r="AV258" s="13" t="s">
        <v>82</v>
      </c>
      <c r="AW258" s="13" t="s">
        <v>34</v>
      </c>
      <c r="AX258" s="13" t="s">
        <v>78</v>
      </c>
      <c r="AY258" s="235" t="s">
        <v>128</v>
      </c>
    </row>
    <row r="259" s="2" customFormat="1" ht="14.4" customHeight="1">
      <c r="A259" s="40"/>
      <c r="B259" s="41"/>
      <c r="C259" s="206" t="s">
        <v>418</v>
      </c>
      <c r="D259" s="206" t="s">
        <v>130</v>
      </c>
      <c r="E259" s="207" t="s">
        <v>1292</v>
      </c>
      <c r="F259" s="208" t="s">
        <v>1293</v>
      </c>
      <c r="G259" s="209" t="s">
        <v>133</v>
      </c>
      <c r="H259" s="210">
        <v>25.600000000000001</v>
      </c>
      <c r="I259" s="211"/>
      <c r="J259" s="212">
        <f>ROUND(I259*H259,2)</f>
        <v>0</v>
      </c>
      <c r="K259" s="208" t="s">
        <v>134</v>
      </c>
      <c r="L259" s="46"/>
      <c r="M259" s="213" t="s">
        <v>21</v>
      </c>
      <c r="N259" s="214" t="s">
        <v>44</v>
      </c>
      <c r="O259" s="86"/>
      <c r="P259" s="215">
        <f>O259*H259</f>
        <v>0</v>
      </c>
      <c r="Q259" s="215">
        <v>0.020140000000000002</v>
      </c>
      <c r="R259" s="215">
        <f>Q259*H259</f>
        <v>0.51558400000000004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85</v>
      </c>
      <c r="AT259" s="217" t="s">
        <v>130</v>
      </c>
      <c r="AU259" s="217" t="s">
        <v>82</v>
      </c>
      <c r="AY259" s="19" t="s">
        <v>128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78</v>
      </c>
      <c r="BK259" s="218">
        <f>ROUND(I259*H259,2)</f>
        <v>0</v>
      </c>
      <c r="BL259" s="19" t="s">
        <v>85</v>
      </c>
      <c r="BM259" s="217" t="s">
        <v>1294</v>
      </c>
    </row>
    <row r="260" s="2" customFormat="1">
      <c r="A260" s="40"/>
      <c r="B260" s="41"/>
      <c r="C260" s="42"/>
      <c r="D260" s="219" t="s">
        <v>136</v>
      </c>
      <c r="E260" s="42"/>
      <c r="F260" s="220" t="s">
        <v>1295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136</v>
      </c>
      <c r="AU260" s="19" t="s">
        <v>82</v>
      </c>
    </row>
    <row r="261" s="13" customFormat="1">
      <c r="A261" s="13"/>
      <c r="B261" s="224"/>
      <c r="C261" s="225"/>
      <c r="D261" s="226" t="s">
        <v>138</v>
      </c>
      <c r="E261" s="227" t="s">
        <v>21</v>
      </c>
      <c r="F261" s="228" t="s">
        <v>1259</v>
      </c>
      <c r="G261" s="225"/>
      <c r="H261" s="229">
        <v>13.49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138</v>
      </c>
      <c r="AU261" s="235" t="s">
        <v>82</v>
      </c>
      <c r="AV261" s="13" t="s">
        <v>82</v>
      </c>
      <c r="AW261" s="13" t="s">
        <v>34</v>
      </c>
      <c r="AX261" s="13" t="s">
        <v>73</v>
      </c>
      <c r="AY261" s="235" t="s">
        <v>128</v>
      </c>
    </row>
    <row r="262" s="13" customFormat="1">
      <c r="A262" s="13"/>
      <c r="B262" s="224"/>
      <c r="C262" s="225"/>
      <c r="D262" s="226" t="s">
        <v>138</v>
      </c>
      <c r="E262" s="227" t="s">
        <v>21</v>
      </c>
      <c r="F262" s="228" t="s">
        <v>1260</v>
      </c>
      <c r="G262" s="225"/>
      <c r="H262" s="229">
        <v>12.060000000000001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138</v>
      </c>
      <c r="AU262" s="235" t="s">
        <v>82</v>
      </c>
      <c r="AV262" s="13" t="s">
        <v>82</v>
      </c>
      <c r="AW262" s="13" t="s">
        <v>34</v>
      </c>
      <c r="AX262" s="13" t="s">
        <v>73</v>
      </c>
      <c r="AY262" s="235" t="s">
        <v>128</v>
      </c>
    </row>
    <row r="263" s="14" customFormat="1">
      <c r="A263" s="14"/>
      <c r="B263" s="236"/>
      <c r="C263" s="237"/>
      <c r="D263" s="226" t="s">
        <v>138</v>
      </c>
      <c r="E263" s="238" t="s">
        <v>21</v>
      </c>
      <c r="F263" s="239" t="s">
        <v>146</v>
      </c>
      <c r="G263" s="237"/>
      <c r="H263" s="240">
        <v>25.550000000000001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138</v>
      </c>
      <c r="AU263" s="246" t="s">
        <v>82</v>
      </c>
      <c r="AV263" s="14" t="s">
        <v>85</v>
      </c>
      <c r="AW263" s="14" t="s">
        <v>34</v>
      </c>
      <c r="AX263" s="14" t="s">
        <v>73</v>
      </c>
      <c r="AY263" s="246" t="s">
        <v>128</v>
      </c>
    </row>
    <row r="264" s="13" customFormat="1">
      <c r="A264" s="13"/>
      <c r="B264" s="224"/>
      <c r="C264" s="225"/>
      <c r="D264" s="226" t="s">
        <v>138</v>
      </c>
      <c r="E264" s="227" t="s">
        <v>21</v>
      </c>
      <c r="F264" s="228" t="s">
        <v>1261</v>
      </c>
      <c r="G264" s="225"/>
      <c r="H264" s="229">
        <v>25.600000000000001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138</v>
      </c>
      <c r="AU264" s="235" t="s">
        <v>82</v>
      </c>
      <c r="AV264" s="13" t="s">
        <v>82</v>
      </c>
      <c r="AW264" s="13" t="s">
        <v>34</v>
      </c>
      <c r="AX264" s="13" t="s">
        <v>78</v>
      </c>
      <c r="AY264" s="235" t="s">
        <v>128</v>
      </c>
    </row>
    <row r="265" s="2" customFormat="1" ht="19.8" customHeight="1">
      <c r="A265" s="40"/>
      <c r="B265" s="41"/>
      <c r="C265" s="206" t="s">
        <v>423</v>
      </c>
      <c r="D265" s="206" t="s">
        <v>130</v>
      </c>
      <c r="E265" s="207" t="s">
        <v>1296</v>
      </c>
      <c r="F265" s="208" t="s">
        <v>1297</v>
      </c>
      <c r="G265" s="209" t="s">
        <v>133</v>
      </c>
      <c r="H265" s="210">
        <v>25.600000000000001</v>
      </c>
      <c r="I265" s="211"/>
      <c r="J265" s="212">
        <f>ROUND(I265*H265,2)</f>
        <v>0</v>
      </c>
      <c r="K265" s="208" t="s">
        <v>134</v>
      </c>
      <c r="L265" s="46"/>
      <c r="M265" s="213" t="s">
        <v>21</v>
      </c>
      <c r="N265" s="214" t="s">
        <v>44</v>
      </c>
      <c r="O265" s="86"/>
      <c r="P265" s="215">
        <f>O265*H265</f>
        <v>0</v>
      </c>
      <c r="Q265" s="215">
        <v>0.0015299999999999999</v>
      </c>
      <c r="R265" s="215">
        <f>Q265*H265</f>
        <v>0.039168000000000001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85</v>
      </c>
      <c r="AT265" s="217" t="s">
        <v>130</v>
      </c>
      <c r="AU265" s="217" t="s">
        <v>82</v>
      </c>
      <c r="AY265" s="19" t="s">
        <v>128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78</v>
      </c>
      <c r="BK265" s="218">
        <f>ROUND(I265*H265,2)</f>
        <v>0</v>
      </c>
      <c r="BL265" s="19" t="s">
        <v>85</v>
      </c>
      <c r="BM265" s="217" t="s">
        <v>1298</v>
      </c>
    </row>
    <row r="266" s="2" customFormat="1">
      <c r="A266" s="40"/>
      <c r="B266" s="41"/>
      <c r="C266" s="42"/>
      <c r="D266" s="219" t="s">
        <v>136</v>
      </c>
      <c r="E266" s="42"/>
      <c r="F266" s="220" t="s">
        <v>1299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136</v>
      </c>
      <c r="AU266" s="19" t="s">
        <v>82</v>
      </c>
    </row>
    <row r="267" s="13" customFormat="1">
      <c r="A267" s="13"/>
      <c r="B267" s="224"/>
      <c r="C267" s="225"/>
      <c r="D267" s="226" t="s">
        <v>138</v>
      </c>
      <c r="E267" s="227" t="s">
        <v>21</v>
      </c>
      <c r="F267" s="228" t="s">
        <v>1280</v>
      </c>
      <c r="G267" s="225"/>
      <c r="H267" s="229">
        <v>25.600000000000001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138</v>
      </c>
      <c r="AU267" s="235" t="s">
        <v>82</v>
      </c>
      <c r="AV267" s="13" t="s">
        <v>82</v>
      </c>
      <c r="AW267" s="13" t="s">
        <v>34</v>
      </c>
      <c r="AX267" s="13" t="s">
        <v>73</v>
      </c>
      <c r="AY267" s="235" t="s">
        <v>128</v>
      </c>
    </row>
    <row r="268" s="14" customFormat="1">
      <c r="A268" s="14"/>
      <c r="B268" s="236"/>
      <c r="C268" s="237"/>
      <c r="D268" s="226" t="s">
        <v>138</v>
      </c>
      <c r="E268" s="238" t="s">
        <v>21</v>
      </c>
      <c r="F268" s="239" t="s">
        <v>146</v>
      </c>
      <c r="G268" s="237"/>
      <c r="H268" s="240">
        <v>25.600000000000001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138</v>
      </c>
      <c r="AU268" s="246" t="s">
        <v>82</v>
      </c>
      <c r="AV268" s="14" t="s">
        <v>85</v>
      </c>
      <c r="AW268" s="14" t="s">
        <v>34</v>
      </c>
      <c r="AX268" s="14" t="s">
        <v>78</v>
      </c>
      <c r="AY268" s="246" t="s">
        <v>128</v>
      </c>
    </row>
    <row r="269" s="2" customFormat="1" ht="14.4" customHeight="1">
      <c r="A269" s="40"/>
      <c r="B269" s="41"/>
      <c r="C269" s="206" t="s">
        <v>428</v>
      </c>
      <c r="D269" s="206" t="s">
        <v>130</v>
      </c>
      <c r="E269" s="207" t="s">
        <v>1300</v>
      </c>
      <c r="F269" s="208" t="s">
        <v>1301</v>
      </c>
      <c r="G269" s="209" t="s">
        <v>133</v>
      </c>
      <c r="H269" s="210">
        <v>25.600000000000001</v>
      </c>
      <c r="I269" s="211"/>
      <c r="J269" s="212">
        <f>ROUND(I269*H269,2)</f>
        <v>0</v>
      </c>
      <c r="K269" s="208" t="s">
        <v>134</v>
      </c>
      <c r="L269" s="46"/>
      <c r="M269" s="213" t="s">
        <v>21</v>
      </c>
      <c r="N269" s="214" t="s">
        <v>44</v>
      </c>
      <c r="O269" s="86"/>
      <c r="P269" s="215">
        <f>O269*H269</f>
        <v>0</v>
      </c>
      <c r="Q269" s="215">
        <v>0.0020999999999999999</v>
      </c>
      <c r="R269" s="215">
        <f>Q269*H269</f>
        <v>0.053760000000000002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85</v>
      </c>
      <c r="AT269" s="217" t="s">
        <v>130</v>
      </c>
      <c r="AU269" s="217" t="s">
        <v>82</v>
      </c>
      <c r="AY269" s="19" t="s">
        <v>128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78</v>
      </c>
      <c r="BK269" s="218">
        <f>ROUND(I269*H269,2)</f>
        <v>0</v>
      </c>
      <c r="BL269" s="19" t="s">
        <v>85</v>
      </c>
      <c r="BM269" s="217" t="s">
        <v>1302</v>
      </c>
    </row>
    <row r="270" s="2" customFormat="1">
      <c r="A270" s="40"/>
      <c r="B270" s="41"/>
      <c r="C270" s="42"/>
      <c r="D270" s="219" t="s">
        <v>136</v>
      </c>
      <c r="E270" s="42"/>
      <c r="F270" s="220" t="s">
        <v>1303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136</v>
      </c>
      <c r="AU270" s="19" t="s">
        <v>82</v>
      </c>
    </row>
    <row r="271" s="13" customFormat="1">
      <c r="A271" s="13"/>
      <c r="B271" s="224"/>
      <c r="C271" s="225"/>
      <c r="D271" s="226" t="s">
        <v>138</v>
      </c>
      <c r="E271" s="227" t="s">
        <v>21</v>
      </c>
      <c r="F271" s="228" t="s">
        <v>1261</v>
      </c>
      <c r="G271" s="225"/>
      <c r="H271" s="229">
        <v>25.600000000000001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138</v>
      </c>
      <c r="AU271" s="235" t="s">
        <v>82</v>
      </c>
      <c r="AV271" s="13" t="s">
        <v>82</v>
      </c>
      <c r="AW271" s="13" t="s">
        <v>34</v>
      </c>
      <c r="AX271" s="13" t="s">
        <v>78</v>
      </c>
      <c r="AY271" s="235" t="s">
        <v>128</v>
      </c>
    </row>
    <row r="272" s="2" customFormat="1" ht="14.4" customHeight="1">
      <c r="A272" s="40"/>
      <c r="B272" s="41"/>
      <c r="C272" s="206" t="s">
        <v>434</v>
      </c>
      <c r="D272" s="206" t="s">
        <v>130</v>
      </c>
      <c r="E272" s="207" t="s">
        <v>1304</v>
      </c>
      <c r="F272" s="208" t="s">
        <v>1305</v>
      </c>
      <c r="G272" s="209" t="s">
        <v>133</v>
      </c>
      <c r="H272" s="210">
        <v>25.600000000000001</v>
      </c>
      <c r="I272" s="211"/>
      <c r="J272" s="212">
        <f>ROUND(I272*H272,2)</f>
        <v>0</v>
      </c>
      <c r="K272" s="208" t="s">
        <v>134</v>
      </c>
      <c r="L272" s="46"/>
      <c r="M272" s="213" t="s">
        <v>21</v>
      </c>
      <c r="N272" s="214" t="s">
        <v>44</v>
      </c>
      <c r="O272" s="86"/>
      <c r="P272" s="215">
        <f>O272*H272</f>
        <v>0</v>
      </c>
      <c r="Q272" s="215">
        <v>0.00046999999999999999</v>
      </c>
      <c r="R272" s="215">
        <f>Q272*H272</f>
        <v>0.012032000000000001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85</v>
      </c>
      <c r="AT272" s="217" t="s">
        <v>130</v>
      </c>
      <c r="AU272" s="217" t="s">
        <v>82</v>
      </c>
      <c r="AY272" s="19" t="s">
        <v>128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78</v>
      </c>
      <c r="BK272" s="218">
        <f>ROUND(I272*H272,2)</f>
        <v>0</v>
      </c>
      <c r="BL272" s="19" t="s">
        <v>85</v>
      </c>
      <c r="BM272" s="217" t="s">
        <v>1306</v>
      </c>
    </row>
    <row r="273" s="2" customFormat="1">
      <c r="A273" s="40"/>
      <c r="B273" s="41"/>
      <c r="C273" s="42"/>
      <c r="D273" s="219" t="s">
        <v>136</v>
      </c>
      <c r="E273" s="42"/>
      <c r="F273" s="220" t="s">
        <v>1307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136</v>
      </c>
      <c r="AU273" s="19" t="s">
        <v>82</v>
      </c>
    </row>
    <row r="274" s="13" customFormat="1">
      <c r="A274" s="13"/>
      <c r="B274" s="224"/>
      <c r="C274" s="225"/>
      <c r="D274" s="226" t="s">
        <v>138</v>
      </c>
      <c r="E274" s="227" t="s">
        <v>21</v>
      </c>
      <c r="F274" s="228" t="s">
        <v>1280</v>
      </c>
      <c r="G274" s="225"/>
      <c r="H274" s="229">
        <v>25.600000000000001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138</v>
      </c>
      <c r="AU274" s="235" t="s">
        <v>82</v>
      </c>
      <c r="AV274" s="13" t="s">
        <v>82</v>
      </c>
      <c r="AW274" s="13" t="s">
        <v>34</v>
      </c>
      <c r="AX274" s="13" t="s">
        <v>73</v>
      </c>
      <c r="AY274" s="235" t="s">
        <v>128</v>
      </c>
    </row>
    <row r="275" s="14" customFormat="1">
      <c r="A275" s="14"/>
      <c r="B275" s="236"/>
      <c r="C275" s="237"/>
      <c r="D275" s="226" t="s">
        <v>138</v>
      </c>
      <c r="E275" s="238" t="s">
        <v>21</v>
      </c>
      <c r="F275" s="239" t="s">
        <v>146</v>
      </c>
      <c r="G275" s="237"/>
      <c r="H275" s="240">
        <v>25.600000000000001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138</v>
      </c>
      <c r="AU275" s="246" t="s">
        <v>82</v>
      </c>
      <c r="AV275" s="14" t="s">
        <v>85</v>
      </c>
      <c r="AW275" s="14" t="s">
        <v>34</v>
      </c>
      <c r="AX275" s="14" t="s">
        <v>78</v>
      </c>
      <c r="AY275" s="246" t="s">
        <v>128</v>
      </c>
    </row>
    <row r="276" s="2" customFormat="1" ht="22.2" customHeight="1">
      <c r="A276" s="40"/>
      <c r="B276" s="41"/>
      <c r="C276" s="206" t="s">
        <v>439</v>
      </c>
      <c r="D276" s="206" t="s">
        <v>130</v>
      </c>
      <c r="E276" s="207" t="s">
        <v>740</v>
      </c>
      <c r="F276" s="208" t="s">
        <v>741</v>
      </c>
      <c r="G276" s="209" t="s">
        <v>250</v>
      </c>
      <c r="H276" s="210">
        <v>11.44</v>
      </c>
      <c r="I276" s="211"/>
      <c r="J276" s="212">
        <f>ROUND(I276*H276,2)</f>
        <v>0</v>
      </c>
      <c r="K276" s="208" t="s">
        <v>134</v>
      </c>
      <c r="L276" s="46"/>
      <c r="M276" s="213" t="s">
        <v>21</v>
      </c>
      <c r="N276" s="214" t="s">
        <v>44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85</v>
      </c>
      <c r="AT276" s="217" t="s">
        <v>130</v>
      </c>
      <c r="AU276" s="217" t="s">
        <v>82</v>
      </c>
      <c r="AY276" s="19" t="s">
        <v>128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78</v>
      </c>
      <c r="BK276" s="218">
        <f>ROUND(I276*H276,2)</f>
        <v>0</v>
      </c>
      <c r="BL276" s="19" t="s">
        <v>85</v>
      </c>
      <c r="BM276" s="217" t="s">
        <v>1308</v>
      </c>
    </row>
    <row r="277" s="2" customFormat="1">
      <c r="A277" s="40"/>
      <c r="B277" s="41"/>
      <c r="C277" s="42"/>
      <c r="D277" s="219" t="s">
        <v>136</v>
      </c>
      <c r="E277" s="42"/>
      <c r="F277" s="220" t="s">
        <v>743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136</v>
      </c>
      <c r="AU277" s="19" t="s">
        <v>82</v>
      </c>
    </row>
    <row r="278" s="13" customFormat="1">
      <c r="A278" s="13"/>
      <c r="B278" s="224"/>
      <c r="C278" s="225"/>
      <c r="D278" s="226" t="s">
        <v>138</v>
      </c>
      <c r="E278" s="227" t="s">
        <v>21</v>
      </c>
      <c r="F278" s="228" t="s">
        <v>1309</v>
      </c>
      <c r="G278" s="225"/>
      <c r="H278" s="229">
        <v>11.44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138</v>
      </c>
      <c r="AU278" s="235" t="s">
        <v>82</v>
      </c>
      <c r="AV278" s="13" t="s">
        <v>82</v>
      </c>
      <c r="AW278" s="13" t="s">
        <v>34</v>
      </c>
      <c r="AX278" s="13" t="s">
        <v>73</v>
      </c>
      <c r="AY278" s="235" t="s">
        <v>128</v>
      </c>
    </row>
    <row r="279" s="15" customFormat="1">
      <c r="A279" s="15"/>
      <c r="B279" s="248"/>
      <c r="C279" s="249"/>
      <c r="D279" s="226" t="s">
        <v>138</v>
      </c>
      <c r="E279" s="250" t="s">
        <v>21</v>
      </c>
      <c r="F279" s="251" t="s">
        <v>219</v>
      </c>
      <c r="G279" s="249"/>
      <c r="H279" s="252">
        <v>11.44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138</v>
      </c>
      <c r="AU279" s="258" t="s">
        <v>82</v>
      </c>
      <c r="AV279" s="15" t="s">
        <v>147</v>
      </c>
      <c r="AW279" s="15" t="s">
        <v>34</v>
      </c>
      <c r="AX279" s="15" t="s">
        <v>73</v>
      </c>
      <c r="AY279" s="258" t="s">
        <v>128</v>
      </c>
    </row>
    <row r="280" s="14" customFormat="1">
      <c r="A280" s="14"/>
      <c r="B280" s="236"/>
      <c r="C280" s="237"/>
      <c r="D280" s="226" t="s">
        <v>138</v>
      </c>
      <c r="E280" s="238" t="s">
        <v>21</v>
      </c>
      <c r="F280" s="239" t="s">
        <v>146</v>
      </c>
      <c r="G280" s="237"/>
      <c r="H280" s="240">
        <v>11.44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138</v>
      </c>
      <c r="AU280" s="246" t="s">
        <v>82</v>
      </c>
      <c r="AV280" s="14" t="s">
        <v>85</v>
      </c>
      <c r="AW280" s="14" t="s">
        <v>34</v>
      </c>
      <c r="AX280" s="14" t="s">
        <v>78</v>
      </c>
      <c r="AY280" s="246" t="s">
        <v>128</v>
      </c>
    </row>
    <row r="281" s="2" customFormat="1" ht="22.2" customHeight="1">
      <c r="A281" s="40"/>
      <c r="B281" s="41"/>
      <c r="C281" s="206" t="s">
        <v>444</v>
      </c>
      <c r="D281" s="206" t="s">
        <v>130</v>
      </c>
      <c r="E281" s="207" t="s">
        <v>751</v>
      </c>
      <c r="F281" s="208" t="s">
        <v>752</v>
      </c>
      <c r="G281" s="209" t="s">
        <v>250</v>
      </c>
      <c r="H281" s="210">
        <v>217.36000000000001</v>
      </c>
      <c r="I281" s="211"/>
      <c r="J281" s="212">
        <f>ROUND(I281*H281,2)</f>
        <v>0</v>
      </c>
      <c r="K281" s="208" t="s">
        <v>134</v>
      </c>
      <c r="L281" s="46"/>
      <c r="M281" s="213" t="s">
        <v>21</v>
      </c>
      <c r="N281" s="214" t="s">
        <v>44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85</v>
      </c>
      <c r="AT281" s="217" t="s">
        <v>130</v>
      </c>
      <c r="AU281" s="217" t="s">
        <v>82</v>
      </c>
      <c r="AY281" s="19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78</v>
      </c>
      <c r="BK281" s="218">
        <f>ROUND(I281*H281,2)</f>
        <v>0</v>
      </c>
      <c r="BL281" s="19" t="s">
        <v>85</v>
      </c>
      <c r="BM281" s="217" t="s">
        <v>1310</v>
      </c>
    </row>
    <row r="282" s="2" customFormat="1">
      <c r="A282" s="40"/>
      <c r="B282" s="41"/>
      <c r="C282" s="42"/>
      <c r="D282" s="219" t="s">
        <v>136</v>
      </c>
      <c r="E282" s="42"/>
      <c r="F282" s="220" t="s">
        <v>754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136</v>
      </c>
      <c r="AU282" s="19" t="s">
        <v>82</v>
      </c>
    </row>
    <row r="283" s="13" customFormat="1">
      <c r="A283" s="13"/>
      <c r="B283" s="224"/>
      <c r="C283" s="225"/>
      <c r="D283" s="226" t="s">
        <v>138</v>
      </c>
      <c r="E283" s="227" t="s">
        <v>21</v>
      </c>
      <c r="F283" s="228" t="s">
        <v>1311</v>
      </c>
      <c r="G283" s="225"/>
      <c r="H283" s="229">
        <v>217.36000000000001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138</v>
      </c>
      <c r="AU283" s="235" t="s">
        <v>82</v>
      </c>
      <c r="AV283" s="13" t="s">
        <v>82</v>
      </c>
      <c r="AW283" s="13" t="s">
        <v>34</v>
      </c>
      <c r="AX283" s="13" t="s">
        <v>73</v>
      </c>
      <c r="AY283" s="235" t="s">
        <v>128</v>
      </c>
    </row>
    <row r="284" s="14" customFormat="1">
      <c r="A284" s="14"/>
      <c r="B284" s="236"/>
      <c r="C284" s="237"/>
      <c r="D284" s="226" t="s">
        <v>138</v>
      </c>
      <c r="E284" s="238" t="s">
        <v>21</v>
      </c>
      <c r="F284" s="239" t="s">
        <v>146</v>
      </c>
      <c r="G284" s="237"/>
      <c r="H284" s="240">
        <v>217.36000000000001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138</v>
      </c>
      <c r="AU284" s="246" t="s">
        <v>82</v>
      </c>
      <c r="AV284" s="14" t="s">
        <v>85</v>
      </c>
      <c r="AW284" s="14" t="s">
        <v>34</v>
      </c>
      <c r="AX284" s="14" t="s">
        <v>78</v>
      </c>
      <c r="AY284" s="246" t="s">
        <v>128</v>
      </c>
    </row>
    <row r="285" s="2" customFormat="1" ht="14.4" customHeight="1">
      <c r="A285" s="40"/>
      <c r="B285" s="41"/>
      <c r="C285" s="206" t="s">
        <v>449</v>
      </c>
      <c r="D285" s="206" t="s">
        <v>130</v>
      </c>
      <c r="E285" s="207" t="s">
        <v>746</v>
      </c>
      <c r="F285" s="208" t="s">
        <v>747</v>
      </c>
      <c r="G285" s="209" t="s">
        <v>250</v>
      </c>
      <c r="H285" s="210">
        <v>307.63999999999999</v>
      </c>
      <c r="I285" s="211"/>
      <c r="J285" s="212">
        <f>ROUND(I285*H285,2)</f>
        <v>0</v>
      </c>
      <c r="K285" s="208" t="s">
        <v>21</v>
      </c>
      <c r="L285" s="46"/>
      <c r="M285" s="213" t="s">
        <v>21</v>
      </c>
      <c r="N285" s="214" t="s">
        <v>44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85</v>
      </c>
      <c r="AT285" s="217" t="s">
        <v>130</v>
      </c>
      <c r="AU285" s="217" t="s">
        <v>82</v>
      </c>
      <c r="AY285" s="19" t="s">
        <v>128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78</v>
      </c>
      <c r="BK285" s="218">
        <f>ROUND(I285*H285,2)</f>
        <v>0</v>
      </c>
      <c r="BL285" s="19" t="s">
        <v>85</v>
      </c>
      <c r="BM285" s="217" t="s">
        <v>1312</v>
      </c>
    </row>
    <row r="286" s="13" customFormat="1">
      <c r="A286" s="13"/>
      <c r="B286" s="224"/>
      <c r="C286" s="225"/>
      <c r="D286" s="226" t="s">
        <v>138</v>
      </c>
      <c r="E286" s="227" t="s">
        <v>21</v>
      </c>
      <c r="F286" s="228" t="s">
        <v>1313</v>
      </c>
      <c r="G286" s="225"/>
      <c r="H286" s="229">
        <v>307.63999999999999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138</v>
      </c>
      <c r="AU286" s="235" t="s">
        <v>82</v>
      </c>
      <c r="AV286" s="13" t="s">
        <v>82</v>
      </c>
      <c r="AW286" s="13" t="s">
        <v>34</v>
      </c>
      <c r="AX286" s="13" t="s">
        <v>73</v>
      </c>
      <c r="AY286" s="235" t="s">
        <v>128</v>
      </c>
    </row>
    <row r="287" s="14" customFormat="1">
      <c r="A287" s="14"/>
      <c r="B287" s="236"/>
      <c r="C287" s="237"/>
      <c r="D287" s="226" t="s">
        <v>138</v>
      </c>
      <c r="E287" s="238" t="s">
        <v>21</v>
      </c>
      <c r="F287" s="239" t="s">
        <v>146</v>
      </c>
      <c r="G287" s="237"/>
      <c r="H287" s="240">
        <v>307.63999999999999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138</v>
      </c>
      <c r="AU287" s="246" t="s">
        <v>82</v>
      </c>
      <c r="AV287" s="14" t="s">
        <v>85</v>
      </c>
      <c r="AW287" s="14" t="s">
        <v>34</v>
      </c>
      <c r="AX287" s="14" t="s">
        <v>78</v>
      </c>
      <c r="AY287" s="246" t="s">
        <v>128</v>
      </c>
    </row>
    <row r="288" s="2" customFormat="1" ht="14.4" customHeight="1">
      <c r="A288" s="40"/>
      <c r="B288" s="41"/>
      <c r="C288" s="206" t="s">
        <v>455</v>
      </c>
      <c r="D288" s="206" t="s">
        <v>130</v>
      </c>
      <c r="E288" s="207" t="s">
        <v>757</v>
      </c>
      <c r="F288" s="208" t="s">
        <v>747</v>
      </c>
      <c r="G288" s="209" t="s">
        <v>250</v>
      </c>
      <c r="H288" s="210">
        <v>469.03199999999998</v>
      </c>
      <c r="I288" s="211"/>
      <c r="J288" s="212">
        <f>ROUND(I288*H288,2)</f>
        <v>0</v>
      </c>
      <c r="K288" s="208" t="s">
        <v>21</v>
      </c>
      <c r="L288" s="46"/>
      <c r="M288" s="213" t="s">
        <v>21</v>
      </c>
      <c r="N288" s="214" t="s">
        <v>44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85</v>
      </c>
      <c r="AT288" s="217" t="s">
        <v>130</v>
      </c>
      <c r="AU288" s="217" t="s">
        <v>82</v>
      </c>
      <c r="AY288" s="19" t="s">
        <v>128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78</v>
      </c>
      <c r="BK288" s="218">
        <f>ROUND(I288*H288,2)</f>
        <v>0</v>
      </c>
      <c r="BL288" s="19" t="s">
        <v>85</v>
      </c>
      <c r="BM288" s="217" t="s">
        <v>1314</v>
      </c>
    </row>
    <row r="289" s="2" customFormat="1">
      <c r="A289" s="40"/>
      <c r="B289" s="41"/>
      <c r="C289" s="42"/>
      <c r="D289" s="226" t="s">
        <v>198</v>
      </c>
      <c r="E289" s="42"/>
      <c r="F289" s="247" t="s">
        <v>759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198</v>
      </c>
      <c r="AU289" s="19" t="s">
        <v>82</v>
      </c>
    </row>
    <row r="290" s="13" customFormat="1">
      <c r="A290" s="13"/>
      <c r="B290" s="224"/>
      <c r="C290" s="225"/>
      <c r="D290" s="226" t="s">
        <v>138</v>
      </c>
      <c r="E290" s="227" t="s">
        <v>21</v>
      </c>
      <c r="F290" s="228" t="s">
        <v>1315</v>
      </c>
      <c r="G290" s="225"/>
      <c r="H290" s="229">
        <v>622.85199999999998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138</v>
      </c>
      <c r="AU290" s="235" t="s">
        <v>82</v>
      </c>
      <c r="AV290" s="13" t="s">
        <v>82</v>
      </c>
      <c r="AW290" s="13" t="s">
        <v>34</v>
      </c>
      <c r="AX290" s="13" t="s">
        <v>73</v>
      </c>
      <c r="AY290" s="235" t="s">
        <v>128</v>
      </c>
    </row>
    <row r="291" s="13" customFormat="1">
      <c r="A291" s="13"/>
      <c r="B291" s="224"/>
      <c r="C291" s="225"/>
      <c r="D291" s="226" t="s">
        <v>138</v>
      </c>
      <c r="E291" s="227" t="s">
        <v>21</v>
      </c>
      <c r="F291" s="228" t="s">
        <v>1316</v>
      </c>
      <c r="G291" s="225"/>
      <c r="H291" s="229">
        <v>-153.81999999999999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138</v>
      </c>
      <c r="AU291" s="235" t="s">
        <v>82</v>
      </c>
      <c r="AV291" s="13" t="s">
        <v>82</v>
      </c>
      <c r="AW291" s="13" t="s">
        <v>34</v>
      </c>
      <c r="AX291" s="13" t="s">
        <v>73</v>
      </c>
      <c r="AY291" s="235" t="s">
        <v>128</v>
      </c>
    </row>
    <row r="292" s="16" customFormat="1">
      <c r="A292" s="16"/>
      <c r="B292" s="272"/>
      <c r="C292" s="273"/>
      <c r="D292" s="226" t="s">
        <v>138</v>
      </c>
      <c r="E292" s="274" t="s">
        <v>21</v>
      </c>
      <c r="F292" s="275" t="s">
        <v>1317</v>
      </c>
      <c r="G292" s="273"/>
      <c r="H292" s="274" t="s">
        <v>21</v>
      </c>
      <c r="I292" s="276"/>
      <c r="J292" s="273"/>
      <c r="K292" s="273"/>
      <c r="L292" s="277"/>
      <c r="M292" s="278"/>
      <c r="N292" s="279"/>
      <c r="O292" s="279"/>
      <c r="P292" s="279"/>
      <c r="Q292" s="279"/>
      <c r="R292" s="279"/>
      <c r="S292" s="279"/>
      <c r="T292" s="280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81" t="s">
        <v>138</v>
      </c>
      <c r="AU292" s="281" t="s">
        <v>82</v>
      </c>
      <c r="AV292" s="16" t="s">
        <v>78</v>
      </c>
      <c r="AW292" s="16" t="s">
        <v>34</v>
      </c>
      <c r="AX292" s="16" t="s">
        <v>73</v>
      </c>
      <c r="AY292" s="281" t="s">
        <v>128</v>
      </c>
    </row>
    <row r="293" s="14" customFormat="1">
      <c r="A293" s="14"/>
      <c r="B293" s="236"/>
      <c r="C293" s="237"/>
      <c r="D293" s="226" t="s">
        <v>138</v>
      </c>
      <c r="E293" s="238" t="s">
        <v>21</v>
      </c>
      <c r="F293" s="239" t="s">
        <v>146</v>
      </c>
      <c r="G293" s="237"/>
      <c r="H293" s="240">
        <v>469.03199999999998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138</v>
      </c>
      <c r="AU293" s="246" t="s">
        <v>82</v>
      </c>
      <c r="AV293" s="14" t="s">
        <v>85</v>
      </c>
      <c r="AW293" s="14" t="s">
        <v>34</v>
      </c>
      <c r="AX293" s="14" t="s">
        <v>78</v>
      </c>
      <c r="AY293" s="246" t="s">
        <v>128</v>
      </c>
    </row>
    <row r="294" s="2" customFormat="1" ht="19.8" customHeight="1">
      <c r="A294" s="40"/>
      <c r="B294" s="41"/>
      <c r="C294" s="206" t="s">
        <v>460</v>
      </c>
      <c r="D294" s="206" t="s">
        <v>130</v>
      </c>
      <c r="E294" s="207" t="s">
        <v>769</v>
      </c>
      <c r="F294" s="208" t="s">
        <v>770</v>
      </c>
      <c r="G294" s="209" t="s">
        <v>250</v>
      </c>
      <c r="H294" s="210">
        <v>0.57099999999999995</v>
      </c>
      <c r="I294" s="211"/>
      <c r="J294" s="212">
        <f>ROUND(I294*H294,2)</f>
        <v>0</v>
      </c>
      <c r="K294" s="208" t="s">
        <v>134</v>
      </c>
      <c r="L294" s="46"/>
      <c r="M294" s="213" t="s">
        <v>21</v>
      </c>
      <c r="N294" s="214" t="s">
        <v>44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85</v>
      </c>
      <c r="AT294" s="217" t="s">
        <v>130</v>
      </c>
      <c r="AU294" s="217" t="s">
        <v>82</v>
      </c>
      <c r="AY294" s="19" t="s">
        <v>128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78</v>
      </c>
      <c r="BK294" s="218">
        <f>ROUND(I294*H294,2)</f>
        <v>0</v>
      </c>
      <c r="BL294" s="19" t="s">
        <v>85</v>
      </c>
      <c r="BM294" s="217" t="s">
        <v>1318</v>
      </c>
    </row>
    <row r="295" s="2" customFormat="1">
      <c r="A295" s="40"/>
      <c r="B295" s="41"/>
      <c r="C295" s="42"/>
      <c r="D295" s="219" t="s">
        <v>136</v>
      </c>
      <c r="E295" s="42"/>
      <c r="F295" s="220" t="s">
        <v>772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136</v>
      </c>
      <c r="AU295" s="19" t="s">
        <v>82</v>
      </c>
    </row>
    <row r="296" s="13" customFormat="1">
      <c r="A296" s="13"/>
      <c r="B296" s="224"/>
      <c r="C296" s="225"/>
      <c r="D296" s="226" t="s">
        <v>138</v>
      </c>
      <c r="E296" s="227" t="s">
        <v>21</v>
      </c>
      <c r="F296" s="228" t="s">
        <v>1319</v>
      </c>
      <c r="G296" s="225"/>
      <c r="H296" s="229">
        <v>0.57099999999999995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138</v>
      </c>
      <c r="AU296" s="235" t="s">
        <v>82</v>
      </c>
      <c r="AV296" s="13" t="s">
        <v>82</v>
      </c>
      <c r="AW296" s="13" t="s">
        <v>34</v>
      </c>
      <c r="AX296" s="13" t="s">
        <v>78</v>
      </c>
      <c r="AY296" s="235" t="s">
        <v>128</v>
      </c>
    </row>
    <row r="297" s="2" customFormat="1" ht="22.2" customHeight="1">
      <c r="A297" s="40"/>
      <c r="B297" s="41"/>
      <c r="C297" s="206" t="s">
        <v>466</v>
      </c>
      <c r="D297" s="206" t="s">
        <v>130</v>
      </c>
      <c r="E297" s="207" t="s">
        <v>776</v>
      </c>
      <c r="F297" s="208" t="s">
        <v>777</v>
      </c>
      <c r="G297" s="209" t="s">
        <v>250</v>
      </c>
      <c r="H297" s="210">
        <v>10.849</v>
      </c>
      <c r="I297" s="211"/>
      <c r="J297" s="212">
        <f>ROUND(I297*H297,2)</f>
        <v>0</v>
      </c>
      <c r="K297" s="208" t="s">
        <v>134</v>
      </c>
      <c r="L297" s="46"/>
      <c r="M297" s="213" t="s">
        <v>21</v>
      </c>
      <c r="N297" s="214" t="s">
        <v>44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85</v>
      </c>
      <c r="AT297" s="217" t="s">
        <v>130</v>
      </c>
      <c r="AU297" s="217" t="s">
        <v>82</v>
      </c>
      <c r="AY297" s="19" t="s">
        <v>128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78</v>
      </c>
      <c r="BK297" s="218">
        <f>ROUND(I297*H297,2)</f>
        <v>0</v>
      </c>
      <c r="BL297" s="19" t="s">
        <v>85</v>
      </c>
      <c r="BM297" s="217" t="s">
        <v>1320</v>
      </c>
    </row>
    <row r="298" s="2" customFormat="1">
      <c r="A298" s="40"/>
      <c r="B298" s="41"/>
      <c r="C298" s="42"/>
      <c r="D298" s="219" t="s">
        <v>136</v>
      </c>
      <c r="E298" s="42"/>
      <c r="F298" s="220" t="s">
        <v>779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136</v>
      </c>
      <c r="AU298" s="19" t="s">
        <v>82</v>
      </c>
    </row>
    <row r="299" s="13" customFormat="1">
      <c r="A299" s="13"/>
      <c r="B299" s="224"/>
      <c r="C299" s="225"/>
      <c r="D299" s="226" t="s">
        <v>138</v>
      </c>
      <c r="E299" s="227" t="s">
        <v>21</v>
      </c>
      <c r="F299" s="228" t="s">
        <v>1321</v>
      </c>
      <c r="G299" s="225"/>
      <c r="H299" s="229">
        <v>10.849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138</v>
      </c>
      <c r="AU299" s="235" t="s">
        <v>82</v>
      </c>
      <c r="AV299" s="13" t="s">
        <v>82</v>
      </c>
      <c r="AW299" s="13" t="s">
        <v>34</v>
      </c>
      <c r="AX299" s="13" t="s">
        <v>73</v>
      </c>
      <c r="AY299" s="235" t="s">
        <v>128</v>
      </c>
    </row>
    <row r="300" s="14" customFormat="1">
      <c r="A300" s="14"/>
      <c r="B300" s="236"/>
      <c r="C300" s="237"/>
      <c r="D300" s="226" t="s">
        <v>138</v>
      </c>
      <c r="E300" s="238" t="s">
        <v>21</v>
      </c>
      <c r="F300" s="239" t="s">
        <v>146</v>
      </c>
      <c r="G300" s="237"/>
      <c r="H300" s="240">
        <v>10.849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138</v>
      </c>
      <c r="AU300" s="246" t="s">
        <v>82</v>
      </c>
      <c r="AV300" s="14" t="s">
        <v>85</v>
      </c>
      <c r="AW300" s="14" t="s">
        <v>34</v>
      </c>
      <c r="AX300" s="14" t="s">
        <v>78</v>
      </c>
      <c r="AY300" s="246" t="s">
        <v>128</v>
      </c>
    </row>
    <row r="301" s="2" customFormat="1" ht="14.4" customHeight="1">
      <c r="A301" s="40"/>
      <c r="B301" s="41"/>
      <c r="C301" s="206" t="s">
        <v>472</v>
      </c>
      <c r="D301" s="206" t="s">
        <v>130</v>
      </c>
      <c r="E301" s="207" t="s">
        <v>763</v>
      </c>
      <c r="F301" s="208" t="s">
        <v>764</v>
      </c>
      <c r="G301" s="209" t="s">
        <v>250</v>
      </c>
      <c r="H301" s="210">
        <v>153.81999999999999</v>
      </c>
      <c r="I301" s="211"/>
      <c r="J301" s="212">
        <f>ROUND(I301*H301,2)</f>
        <v>0</v>
      </c>
      <c r="K301" s="208" t="s">
        <v>134</v>
      </c>
      <c r="L301" s="46"/>
      <c r="M301" s="213" t="s">
        <v>21</v>
      </c>
      <c r="N301" s="214" t="s">
        <v>44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85</v>
      </c>
      <c r="AT301" s="217" t="s">
        <v>130</v>
      </c>
      <c r="AU301" s="217" t="s">
        <v>82</v>
      </c>
      <c r="AY301" s="19" t="s">
        <v>128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78</v>
      </c>
      <c r="BK301" s="218">
        <f>ROUND(I301*H301,2)</f>
        <v>0</v>
      </c>
      <c r="BL301" s="19" t="s">
        <v>85</v>
      </c>
      <c r="BM301" s="217" t="s">
        <v>1322</v>
      </c>
    </row>
    <row r="302" s="2" customFormat="1">
      <c r="A302" s="40"/>
      <c r="B302" s="41"/>
      <c r="C302" s="42"/>
      <c r="D302" s="219" t="s">
        <v>136</v>
      </c>
      <c r="E302" s="42"/>
      <c r="F302" s="220" t="s">
        <v>766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136</v>
      </c>
      <c r="AU302" s="19" t="s">
        <v>82</v>
      </c>
    </row>
    <row r="303" s="13" customFormat="1">
      <c r="A303" s="13"/>
      <c r="B303" s="224"/>
      <c r="C303" s="225"/>
      <c r="D303" s="226" t="s">
        <v>138</v>
      </c>
      <c r="E303" s="227" t="s">
        <v>21</v>
      </c>
      <c r="F303" s="228" t="s">
        <v>1323</v>
      </c>
      <c r="G303" s="225"/>
      <c r="H303" s="229">
        <v>153.81999999999999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138</v>
      </c>
      <c r="AU303" s="235" t="s">
        <v>82</v>
      </c>
      <c r="AV303" s="13" t="s">
        <v>82</v>
      </c>
      <c r="AW303" s="13" t="s">
        <v>34</v>
      </c>
      <c r="AX303" s="13" t="s">
        <v>73</v>
      </c>
      <c r="AY303" s="235" t="s">
        <v>128</v>
      </c>
    </row>
    <row r="304" s="14" customFormat="1">
      <c r="A304" s="14"/>
      <c r="B304" s="236"/>
      <c r="C304" s="237"/>
      <c r="D304" s="226" t="s">
        <v>138</v>
      </c>
      <c r="E304" s="238" t="s">
        <v>21</v>
      </c>
      <c r="F304" s="239" t="s">
        <v>146</v>
      </c>
      <c r="G304" s="237"/>
      <c r="H304" s="240">
        <v>153.81999999999999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138</v>
      </c>
      <c r="AU304" s="246" t="s">
        <v>82</v>
      </c>
      <c r="AV304" s="14" t="s">
        <v>85</v>
      </c>
      <c r="AW304" s="14" t="s">
        <v>34</v>
      </c>
      <c r="AX304" s="14" t="s">
        <v>78</v>
      </c>
      <c r="AY304" s="246" t="s">
        <v>128</v>
      </c>
    </row>
    <row r="305" s="2" customFormat="1" ht="22.2" customHeight="1">
      <c r="A305" s="40"/>
      <c r="B305" s="41"/>
      <c r="C305" s="206" t="s">
        <v>476</v>
      </c>
      <c r="D305" s="206" t="s">
        <v>130</v>
      </c>
      <c r="E305" s="207" t="s">
        <v>782</v>
      </c>
      <c r="F305" s="208" t="s">
        <v>783</v>
      </c>
      <c r="G305" s="209" t="s">
        <v>250</v>
      </c>
      <c r="H305" s="210">
        <v>0.57099999999999995</v>
      </c>
      <c r="I305" s="211"/>
      <c r="J305" s="212">
        <f>ROUND(I305*H305,2)</f>
        <v>0</v>
      </c>
      <c r="K305" s="208" t="s">
        <v>134</v>
      </c>
      <c r="L305" s="46"/>
      <c r="M305" s="213" t="s">
        <v>21</v>
      </c>
      <c r="N305" s="214" t="s">
        <v>44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85</v>
      </c>
      <c r="AT305" s="217" t="s">
        <v>130</v>
      </c>
      <c r="AU305" s="217" t="s">
        <v>82</v>
      </c>
      <c r="AY305" s="19" t="s">
        <v>128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78</v>
      </c>
      <c r="BK305" s="218">
        <f>ROUND(I305*H305,2)</f>
        <v>0</v>
      </c>
      <c r="BL305" s="19" t="s">
        <v>85</v>
      </c>
      <c r="BM305" s="217" t="s">
        <v>1324</v>
      </c>
    </row>
    <row r="306" s="2" customFormat="1">
      <c r="A306" s="40"/>
      <c r="B306" s="41"/>
      <c r="C306" s="42"/>
      <c r="D306" s="219" t="s">
        <v>136</v>
      </c>
      <c r="E306" s="42"/>
      <c r="F306" s="220" t="s">
        <v>785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136</v>
      </c>
      <c r="AU306" s="19" t="s">
        <v>82</v>
      </c>
    </row>
    <row r="307" s="13" customFormat="1">
      <c r="A307" s="13"/>
      <c r="B307" s="224"/>
      <c r="C307" s="225"/>
      <c r="D307" s="226" t="s">
        <v>138</v>
      </c>
      <c r="E307" s="227" t="s">
        <v>21</v>
      </c>
      <c r="F307" s="228" t="s">
        <v>1319</v>
      </c>
      <c r="G307" s="225"/>
      <c r="H307" s="229">
        <v>0.57099999999999995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138</v>
      </c>
      <c r="AU307" s="235" t="s">
        <v>82</v>
      </c>
      <c r="AV307" s="13" t="s">
        <v>82</v>
      </c>
      <c r="AW307" s="13" t="s">
        <v>34</v>
      </c>
      <c r="AX307" s="13" t="s">
        <v>78</v>
      </c>
      <c r="AY307" s="235" t="s">
        <v>128</v>
      </c>
    </row>
    <row r="308" s="2" customFormat="1" ht="22.2" customHeight="1">
      <c r="A308" s="40"/>
      <c r="B308" s="41"/>
      <c r="C308" s="206" t="s">
        <v>481</v>
      </c>
      <c r="D308" s="206" t="s">
        <v>130</v>
      </c>
      <c r="E308" s="207" t="s">
        <v>788</v>
      </c>
      <c r="F308" s="208" t="s">
        <v>789</v>
      </c>
      <c r="G308" s="209" t="s">
        <v>250</v>
      </c>
      <c r="H308" s="210">
        <v>11.44</v>
      </c>
      <c r="I308" s="211"/>
      <c r="J308" s="212">
        <f>ROUND(I308*H308,2)</f>
        <v>0</v>
      </c>
      <c r="K308" s="208" t="s">
        <v>134</v>
      </c>
      <c r="L308" s="46"/>
      <c r="M308" s="213" t="s">
        <v>21</v>
      </c>
      <c r="N308" s="214" t="s">
        <v>44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85</v>
      </c>
      <c r="AT308" s="217" t="s">
        <v>130</v>
      </c>
      <c r="AU308" s="217" t="s">
        <v>82</v>
      </c>
      <c r="AY308" s="19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78</v>
      </c>
      <c r="BK308" s="218">
        <f>ROUND(I308*H308,2)</f>
        <v>0</v>
      </c>
      <c r="BL308" s="19" t="s">
        <v>85</v>
      </c>
      <c r="BM308" s="217" t="s">
        <v>1325</v>
      </c>
    </row>
    <row r="309" s="2" customFormat="1">
      <c r="A309" s="40"/>
      <c r="B309" s="41"/>
      <c r="C309" s="42"/>
      <c r="D309" s="219" t="s">
        <v>136</v>
      </c>
      <c r="E309" s="42"/>
      <c r="F309" s="220" t="s">
        <v>791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136</v>
      </c>
      <c r="AU309" s="19" t="s">
        <v>82</v>
      </c>
    </row>
    <row r="310" s="13" customFormat="1">
      <c r="A310" s="13"/>
      <c r="B310" s="224"/>
      <c r="C310" s="225"/>
      <c r="D310" s="226" t="s">
        <v>138</v>
      </c>
      <c r="E310" s="227" t="s">
        <v>21</v>
      </c>
      <c r="F310" s="228" t="s">
        <v>1309</v>
      </c>
      <c r="G310" s="225"/>
      <c r="H310" s="229">
        <v>11.44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138</v>
      </c>
      <c r="AU310" s="235" t="s">
        <v>82</v>
      </c>
      <c r="AV310" s="13" t="s">
        <v>82</v>
      </c>
      <c r="AW310" s="13" t="s">
        <v>34</v>
      </c>
      <c r="AX310" s="13" t="s">
        <v>73</v>
      </c>
      <c r="AY310" s="235" t="s">
        <v>128</v>
      </c>
    </row>
    <row r="311" s="14" customFormat="1">
      <c r="A311" s="14"/>
      <c r="B311" s="236"/>
      <c r="C311" s="237"/>
      <c r="D311" s="226" t="s">
        <v>138</v>
      </c>
      <c r="E311" s="238" t="s">
        <v>21</v>
      </c>
      <c r="F311" s="239" t="s">
        <v>146</v>
      </c>
      <c r="G311" s="237"/>
      <c r="H311" s="240">
        <v>11.44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138</v>
      </c>
      <c r="AU311" s="246" t="s">
        <v>82</v>
      </c>
      <c r="AV311" s="14" t="s">
        <v>85</v>
      </c>
      <c r="AW311" s="14" t="s">
        <v>34</v>
      </c>
      <c r="AX311" s="14" t="s">
        <v>78</v>
      </c>
      <c r="AY311" s="246" t="s">
        <v>128</v>
      </c>
    </row>
    <row r="312" s="12" customFormat="1" ht="22.8" customHeight="1">
      <c r="A312" s="12"/>
      <c r="B312" s="190"/>
      <c r="C312" s="191"/>
      <c r="D312" s="192" t="s">
        <v>72</v>
      </c>
      <c r="E312" s="204" t="s">
        <v>793</v>
      </c>
      <c r="F312" s="204" t="s">
        <v>794</v>
      </c>
      <c r="G312" s="191"/>
      <c r="H312" s="191"/>
      <c r="I312" s="194"/>
      <c r="J312" s="205">
        <f>BK312</f>
        <v>0</v>
      </c>
      <c r="K312" s="191"/>
      <c r="L312" s="196"/>
      <c r="M312" s="197"/>
      <c r="N312" s="198"/>
      <c r="O312" s="198"/>
      <c r="P312" s="199">
        <f>SUM(P313:P316)</f>
        <v>0</v>
      </c>
      <c r="Q312" s="198"/>
      <c r="R312" s="199">
        <f>SUM(R313:R316)</f>
        <v>0</v>
      </c>
      <c r="S312" s="198"/>
      <c r="T312" s="200">
        <f>SUM(T313:T316)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78</v>
      </c>
      <c r="AT312" s="202" t="s">
        <v>72</v>
      </c>
      <c r="AU312" s="202" t="s">
        <v>78</v>
      </c>
      <c r="AY312" s="201" t="s">
        <v>128</v>
      </c>
      <c r="BK312" s="203">
        <f>SUM(BK313:BK316)</f>
        <v>0</v>
      </c>
    </row>
    <row r="313" s="2" customFormat="1" ht="22.2" customHeight="1">
      <c r="A313" s="40"/>
      <c r="B313" s="41"/>
      <c r="C313" s="206" t="s">
        <v>486</v>
      </c>
      <c r="D313" s="206" t="s">
        <v>130</v>
      </c>
      <c r="E313" s="207" t="s">
        <v>796</v>
      </c>
      <c r="F313" s="208" t="s">
        <v>797</v>
      </c>
      <c r="G313" s="209" t="s">
        <v>250</v>
      </c>
      <c r="H313" s="210">
        <v>180.34899999999999</v>
      </c>
      <c r="I313" s="211"/>
      <c r="J313" s="212">
        <f>ROUND(I313*H313,2)</f>
        <v>0</v>
      </c>
      <c r="K313" s="208" t="s">
        <v>134</v>
      </c>
      <c r="L313" s="46"/>
      <c r="M313" s="213" t="s">
        <v>21</v>
      </c>
      <c r="N313" s="214" t="s">
        <v>44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85</v>
      </c>
      <c r="AT313" s="217" t="s">
        <v>130</v>
      </c>
      <c r="AU313" s="217" t="s">
        <v>82</v>
      </c>
      <c r="AY313" s="19" t="s">
        <v>128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78</v>
      </c>
      <c r="BK313" s="218">
        <f>ROUND(I313*H313,2)</f>
        <v>0</v>
      </c>
      <c r="BL313" s="19" t="s">
        <v>85</v>
      </c>
      <c r="BM313" s="217" t="s">
        <v>1326</v>
      </c>
    </row>
    <row r="314" s="2" customFormat="1">
      <c r="A314" s="40"/>
      <c r="B314" s="41"/>
      <c r="C314" s="42"/>
      <c r="D314" s="219" t="s">
        <v>136</v>
      </c>
      <c r="E314" s="42"/>
      <c r="F314" s="220" t="s">
        <v>799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136</v>
      </c>
      <c r="AU314" s="19" t="s">
        <v>82</v>
      </c>
    </row>
    <row r="315" s="2" customFormat="1" ht="22.2" customHeight="1">
      <c r="A315" s="40"/>
      <c r="B315" s="41"/>
      <c r="C315" s="206" t="s">
        <v>490</v>
      </c>
      <c r="D315" s="206" t="s">
        <v>130</v>
      </c>
      <c r="E315" s="207" t="s">
        <v>801</v>
      </c>
      <c r="F315" s="208" t="s">
        <v>802</v>
      </c>
      <c r="G315" s="209" t="s">
        <v>250</v>
      </c>
      <c r="H315" s="210">
        <v>180.34899999999999</v>
      </c>
      <c r="I315" s="211"/>
      <c r="J315" s="212">
        <f>ROUND(I315*H315,2)</f>
        <v>0</v>
      </c>
      <c r="K315" s="208" t="s">
        <v>134</v>
      </c>
      <c r="L315" s="46"/>
      <c r="M315" s="213" t="s">
        <v>21</v>
      </c>
      <c r="N315" s="214" t="s">
        <v>44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85</v>
      </c>
      <c r="AT315" s="217" t="s">
        <v>130</v>
      </c>
      <c r="AU315" s="217" t="s">
        <v>82</v>
      </c>
      <c r="AY315" s="19" t="s">
        <v>128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78</v>
      </c>
      <c r="BK315" s="218">
        <f>ROUND(I315*H315,2)</f>
        <v>0</v>
      </c>
      <c r="BL315" s="19" t="s">
        <v>85</v>
      </c>
      <c r="BM315" s="217" t="s">
        <v>1327</v>
      </c>
    </row>
    <row r="316" s="2" customFormat="1">
      <c r="A316" s="40"/>
      <c r="B316" s="41"/>
      <c r="C316" s="42"/>
      <c r="D316" s="219" t="s">
        <v>136</v>
      </c>
      <c r="E316" s="42"/>
      <c r="F316" s="220" t="s">
        <v>804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136</v>
      </c>
      <c r="AU316" s="19" t="s">
        <v>82</v>
      </c>
    </row>
    <row r="317" s="12" customFormat="1" ht="25.92" customHeight="1">
      <c r="A317" s="12"/>
      <c r="B317" s="190"/>
      <c r="C317" s="191"/>
      <c r="D317" s="192" t="s">
        <v>72</v>
      </c>
      <c r="E317" s="193" t="s">
        <v>1139</v>
      </c>
      <c r="F317" s="193" t="s">
        <v>1140</v>
      </c>
      <c r="G317" s="191"/>
      <c r="H317" s="191"/>
      <c r="I317" s="194"/>
      <c r="J317" s="195">
        <f>BK317</f>
        <v>0</v>
      </c>
      <c r="K317" s="191"/>
      <c r="L317" s="196"/>
      <c r="M317" s="197"/>
      <c r="N317" s="198"/>
      <c r="O317" s="198"/>
      <c r="P317" s="199">
        <f>P318+P323</f>
        <v>0</v>
      </c>
      <c r="Q317" s="198"/>
      <c r="R317" s="199">
        <f>R318+R323</f>
        <v>0.024050000000000002</v>
      </c>
      <c r="S317" s="198"/>
      <c r="T317" s="200">
        <f>T318+T323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82</v>
      </c>
      <c r="AT317" s="202" t="s">
        <v>72</v>
      </c>
      <c r="AU317" s="202" t="s">
        <v>73</v>
      </c>
      <c r="AY317" s="201" t="s">
        <v>128</v>
      </c>
      <c r="BK317" s="203">
        <f>BK318+BK323</f>
        <v>0</v>
      </c>
    </row>
    <row r="318" s="12" customFormat="1" ht="22.8" customHeight="1">
      <c r="A318" s="12"/>
      <c r="B318" s="190"/>
      <c r="C318" s="191"/>
      <c r="D318" s="192" t="s">
        <v>72</v>
      </c>
      <c r="E318" s="204" t="s">
        <v>1328</v>
      </c>
      <c r="F318" s="204" t="s">
        <v>1329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SUM(P319:P322)</f>
        <v>0</v>
      </c>
      <c r="Q318" s="198"/>
      <c r="R318" s="199">
        <f>SUM(R319:R322)</f>
        <v>0.02</v>
      </c>
      <c r="S318" s="198"/>
      <c r="T318" s="200">
        <f>SUM(T319:T322)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82</v>
      </c>
      <c r="AT318" s="202" t="s">
        <v>72</v>
      </c>
      <c r="AU318" s="202" t="s">
        <v>78</v>
      </c>
      <c r="AY318" s="201" t="s">
        <v>128</v>
      </c>
      <c r="BK318" s="203">
        <f>SUM(BK319:BK322)</f>
        <v>0</v>
      </c>
    </row>
    <row r="319" s="2" customFormat="1" ht="14.4" customHeight="1">
      <c r="A319" s="40"/>
      <c r="B319" s="41"/>
      <c r="C319" s="206" t="s">
        <v>495</v>
      </c>
      <c r="D319" s="206" t="s">
        <v>130</v>
      </c>
      <c r="E319" s="207" t="s">
        <v>1330</v>
      </c>
      <c r="F319" s="208" t="s">
        <v>1331</v>
      </c>
      <c r="G319" s="209" t="s">
        <v>191</v>
      </c>
      <c r="H319" s="210">
        <v>1</v>
      </c>
      <c r="I319" s="211"/>
      <c r="J319" s="212">
        <f>ROUND(I319*H319,2)</f>
        <v>0</v>
      </c>
      <c r="K319" s="208" t="s">
        <v>21</v>
      </c>
      <c r="L319" s="46"/>
      <c r="M319" s="213" t="s">
        <v>21</v>
      </c>
      <c r="N319" s="214" t="s">
        <v>44</v>
      </c>
      <c r="O319" s="86"/>
      <c r="P319" s="215">
        <f>O319*H319</f>
        <v>0</v>
      </c>
      <c r="Q319" s="215">
        <v>0.02</v>
      </c>
      <c r="R319" s="215">
        <f>Q319*H319</f>
        <v>0.02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228</v>
      </c>
      <c r="AT319" s="217" t="s">
        <v>130</v>
      </c>
      <c r="AU319" s="217" t="s">
        <v>82</v>
      </c>
      <c r="AY319" s="19" t="s">
        <v>128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78</v>
      </c>
      <c r="BK319" s="218">
        <f>ROUND(I319*H319,2)</f>
        <v>0</v>
      </c>
      <c r="BL319" s="19" t="s">
        <v>228</v>
      </c>
      <c r="BM319" s="217" t="s">
        <v>1332</v>
      </c>
    </row>
    <row r="320" s="13" customFormat="1">
      <c r="A320" s="13"/>
      <c r="B320" s="224"/>
      <c r="C320" s="225"/>
      <c r="D320" s="226" t="s">
        <v>138</v>
      </c>
      <c r="E320" s="227" t="s">
        <v>21</v>
      </c>
      <c r="F320" s="228" t="s">
        <v>78</v>
      </c>
      <c r="G320" s="225"/>
      <c r="H320" s="229">
        <v>1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138</v>
      </c>
      <c r="AU320" s="235" t="s">
        <v>82</v>
      </c>
      <c r="AV320" s="13" t="s">
        <v>82</v>
      </c>
      <c r="AW320" s="13" t="s">
        <v>34</v>
      </c>
      <c r="AX320" s="13" t="s">
        <v>78</v>
      </c>
      <c r="AY320" s="235" t="s">
        <v>128</v>
      </c>
    </row>
    <row r="321" s="2" customFormat="1" ht="22.2" customHeight="1">
      <c r="A321" s="40"/>
      <c r="B321" s="41"/>
      <c r="C321" s="206" t="s">
        <v>501</v>
      </c>
      <c r="D321" s="206" t="s">
        <v>130</v>
      </c>
      <c r="E321" s="207" t="s">
        <v>1333</v>
      </c>
      <c r="F321" s="208" t="s">
        <v>1334</v>
      </c>
      <c r="G321" s="209" t="s">
        <v>250</v>
      </c>
      <c r="H321" s="210">
        <v>0.02</v>
      </c>
      <c r="I321" s="211"/>
      <c r="J321" s="212">
        <f>ROUND(I321*H321,2)</f>
        <v>0</v>
      </c>
      <c r="K321" s="208" t="s">
        <v>134</v>
      </c>
      <c r="L321" s="46"/>
      <c r="M321" s="213" t="s">
        <v>21</v>
      </c>
      <c r="N321" s="214" t="s">
        <v>44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228</v>
      </c>
      <c r="AT321" s="217" t="s">
        <v>130</v>
      </c>
      <c r="AU321" s="217" t="s">
        <v>82</v>
      </c>
      <c r="AY321" s="19" t="s">
        <v>128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78</v>
      </c>
      <c r="BK321" s="218">
        <f>ROUND(I321*H321,2)</f>
        <v>0</v>
      </c>
      <c r="BL321" s="19" t="s">
        <v>228</v>
      </c>
      <c r="BM321" s="217" t="s">
        <v>1335</v>
      </c>
    </row>
    <row r="322" s="2" customFormat="1">
      <c r="A322" s="40"/>
      <c r="B322" s="41"/>
      <c r="C322" s="42"/>
      <c r="D322" s="219" t="s">
        <v>136</v>
      </c>
      <c r="E322" s="42"/>
      <c r="F322" s="220" t="s">
        <v>1336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136</v>
      </c>
      <c r="AU322" s="19" t="s">
        <v>82</v>
      </c>
    </row>
    <row r="323" s="12" customFormat="1" ht="22.8" customHeight="1">
      <c r="A323" s="12"/>
      <c r="B323" s="190"/>
      <c r="C323" s="191"/>
      <c r="D323" s="192" t="s">
        <v>72</v>
      </c>
      <c r="E323" s="204" t="s">
        <v>1337</v>
      </c>
      <c r="F323" s="204" t="s">
        <v>1338</v>
      </c>
      <c r="G323" s="191"/>
      <c r="H323" s="191"/>
      <c r="I323" s="194"/>
      <c r="J323" s="205">
        <f>BK323</f>
        <v>0</v>
      </c>
      <c r="K323" s="191"/>
      <c r="L323" s="196"/>
      <c r="M323" s="197"/>
      <c r="N323" s="198"/>
      <c r="O323" s="198"/>
      <c r="P323" s="199">
        <f>SUM(P324:P334)</f>
        <v>0</v>
      </c>
      <c r="Q323" s="198"/>
      <c r="R323" s="199">
        <f>SUM(R324:R334)</f>
        <v>0.0040499999999999998</v>
      </c>
      <c r="S323" s="198"/>
      <c r="T323" s="200">
        <f>SUM(T324:T334)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1" t="s">
        <v>82</v>
      </c>
      <c r="AT323" s="202" t="s">
        <v>72</v>
      </c>
      <c r="AU323" s="202" t="s">
        <v>78</v>
      </c>
      <c r="AY323" s="201" t="s">
        <v>128</v>
      </c>
      <c r="BK323" s="203">
        <f>SUM(BK324:BK334)</f>
        <v>0</v>
      </c>
    </row>
    <row r="324" s="2" customFormat="1" ht="19.8" customHeight="1">
      <c r="A324" s="40"/>
      <c r="B324" s="41"/>
      <c r="C324" s="206" t="s">
        <v>506</v>
      </c>
      <c r="D324" s="206" t="s">
        <v>130</v>
      </c>
      <c r="E324" s="207" t="s">
        <v>1339</v>
      </c>
      <c r="F324" s="208" t="s">
        <v>1340</v>
      </c>
      <c r="G324" s="209" t="s">
        <v>133</v>
      </c>
      <c r="H324" s="210">
        <v>9</v>
      </c>
      <c r="I324" s="211"/>
      <c r="J324" s="212">
        <f>ROUND(I324*H324,2)</f>
        <v>0</v>
      </c>
      <c r="K324" s="208" t="s">
        <v>134</v>
      </c>
      <c r="L324" s="46"/>
      <c r="M324" s="213" t="s">
        <v>21</v>
      </c>
      <c r="N324" s="214" t="s">
        <v>44</v>
      </c>
      <c r="O324" s="86"/>
      <c r="P324" s="215">
        <f>O324*H324</f>
        <v>0</v>
      </c>
      <c r="Q324" s="215">
        <v>6.9999999999999994E-05</v>
      </c>
      <c r="R324" s="215">
        <f>Q324*H324</f>
        <v>0.00062999999999999992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228</v>
      </c>
      <c r="AT324" s="217" t="s">
        <v>130</v>
      </c>
      <c r="AU324" s="217" t="s">
        <v>82</v>
      </c>
      <c r="AY324" s="19" t="s">
        <v>128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78</v>
      </c>
      <c r="BK324" s="218">
        <f>ROUND(I324*H324,2)</f>
        <v>0</v>
      </c>
      <c r="BL324" s="19" t="s">
        <v>228</v>
      </c>
      <c r="BM324" s="217" t="s">
        <v>1341</v>
      </c>
    </row>
    <row r="325" s="2" customFormat="1">
      <c r="A325" s="40"/>
      <c r="B325" s="41"/>
      <c r="C325" s="42"/>
      <c r="D325" s="219" t="s">
        <v>136</v>
      </c>
      <c r="E325" s="42"/>
      <c r="F325" s="220" t="s">
        <v>1342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136</v>
      </c>
      <c r="AU325" s="19" t="s">
        <v>82</v>
      </c>
    </row>
    <row r="326" s="13" customFormat="1">
      <c r="A326" s="13"/>
      <c r="B326" s="224"/>
      <c r="C326" s="225"/>
      <c r="D326" s="226" t="s">
        <v>138</v>
      </c>
      <c r="E326" s="227" t="s">
        <v>21</v>
      </c>
      <c r="F326" s="228" t="s">
        <v>1343</v>
      </c>
      <c r="G326" s="225"/>
      <c r="H326" s="229">
        <v>8.8800000000000008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138</v>
      </c>
      <c r="AU326" s="235" t="s">
        <v>82</v>
      </c>
      <c r="AV326" s="13" t="s">
        <v>82</v>
      </c>
      <c r="AW326" s="13" t="s">
        <v>34</v>
      </c>
      <c r="AX326" s="13" t="s">
        <v>73</v>
      </c>
      <c r="AY326" s="235" t="s">
        <v>128</v>
      </c>
    </row>
    <row r="327" s="14" customFormat="1">
      <c r="A327" s="14"/>
      <c r="B327" s="236"/>
      <c r="C327" s="237"/>
      <c r="D327" s="226" t="s">
        <v>138</v>
      </c>
      <c r="E327" s="238" t="s">
        <v>21</v>
      </c>
      <c r="F327" s="239" t="s">
        <v>146</v>
      </c>
      <c r="G327" s="237"/>
      <c r="H327" s="240">
        <v>8.8800000000000008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138</v>
      </c>
      <c r="AU327" s="246" t="s">
        <v>82</v>
      </c>
      <c r="AV327" s="14" t="s">
        <v>85</v>
      </c>
      <c r="AW327" s="14" t="s">
        <v>34</v>
      </c>
      <c r="AX327" s="14" t="s">
        <v>73</v>
      </c>
      <c r="AY327" s="246" t="s">
        <v>128</v>
      </c>
    </row>
    <row r="328" s="13" customFormat="1">
      <c r="A328" s="13"/>
      <c r="B328" s="224"/>
      <c r="C328" s="225"/>
      <c r="D328" s="226" t="s">
        <v>138</v>
      </c>
      <c r="E328" s="227" t="s">
        <v>21</v>
      </c>
      <c r="F328" s="228" t="s">
        <v>1271</v>
      </c>
      <c r="G328" s="225"/>
      <c r="H328" s="229">
        <v>9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138</v>
      </c>
      <c r="AU328" s="235" t="s">
        <v>82</v>
      </c>
      <c r="AV328" s="13" t="s">
        <v>82</v>
      </c>
      <c r="AW328" s="13" t="s">
        <v>34</v>
      </c>
      <c r="AX328" s="13" t="s">
        <v>78</v>
      </c>
      <c r="AY328" s="235" t="s">
        <v>128</v>
      </c>
    </row>
    <row r="329" s="2" customFormat="1" ht="14.4" customHeight="1">
      <c r="A329" s="40"/>
      <c r="B329" s="41"/>
      <c r="C329" s="206" t="s">
        <v>511</v>
      </c>
      <c r="D329" s="206" t="s">
        <v>130</v>
      </c>
      <c r="E329" s="207" t="s">
        <v>1344</v>
      </c>
      <c r="F329" s="208" t="s">
        <v>1345</v>
      </c>
      <c r="G329" s="209" t="s">
        <v>133</v>
      </c>
      <c r="H329" s="210">
        <v>9</v>
      </c>
      <c r="I329" s="211"/>
      <c r="J329" s="212">
        <f>ROUND(I329*H329,2)</f>
        <v>0</v>
      </c>
      <c r="K329" s="208" t="s">
        <v>134</v>
      </c>
      <c r="L329" s="46"/>
      <c r="M329" s="213" t="s">
        <v>21</v>
      </c>
      <c r="N329" s="214" t="s">
        <v>44</v>
      </c>
      <c r="O329" s="86"/>
      <c r="P329" s="215">
        <f>O329*H329</f>
        <v>0</v>
      </c>
      <c r="Q329" s="215">
        <v>0.00013999999999999999</v>
      </c>
      <c r="R329" s="215">
        <f>Q329*H329</f>
        <v>0.0012599999999999998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228</v>
      </c>
      <c r="AT329" s="217" t="s">
        <v>130</v>
      </c>
      <c r="AU329" s="217" t="s">
        <v>82</v>
      </c>
      <c r="AY329" s="19" t="s">
        <v>128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78</v>
      </c>
      <c r="BK329" s="218">
        <f>ROUND(I329*H329,2)</f>
        <v>0</v>
      </c>
      <c r="BL329" s="19" t="s">
        <v>228</v>
      </c>
      <c r="BM329" s="217" t="s">
        <v>1346</v>
      </c>
    </row>
    <row r="330" s="2" customFormat="1">
      <c r="A330" s="40"/>
      <c r="B330" s="41"/>
      <c r="C330" s="42"/>
      <c r="D330" s="219" t="s">
        <v>136</v>
      </c>
      <c r="E330" s="42"/>
      <c r="F330" s="220" t="s">
        <v>1347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136</v>
      </c>
      <c r="AU330" s="19" t="s">
        <v>82</v>
      </c>
    </row>
    <row r="331" s="13" customFormat="1">
      <c r="A331" s="13"/>
      <c r="B331" s="224"/>
      <c r="C331" s="225"/>
      <c r="D331" s="226" t="s">
        <v>138</v>
      </c>
      <c r="E331" s="227" t="s">
        <v>21</v>
      </c>
      <c r="F331" s="228" t="s">
        <v>1271</v>
      </c>
      <c r="G331" s="225"/>
      <c r="H331" s="229">
        <v>9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138</v>
      </c>
      <c r="AU331" s="235" t="s">
        <v>82</v>
      </c>
      <c r="AV331" s="13" t="s">
        <v>82</v>
      </c>
      <c r="AW331" s="13" t="s">
        <v>34</v>
      </c>
      <c r="AX331" s="13" t="s">
        <v>78</v>
      </c>
      <c r="AY331" s="235" t="s">
        <v>128</v>
      </c>
    </row>
    <row r="332" s="2" customFormat="1" ht="14.4" customHeight="1">
      <c r="A332" s="40"/>
      <c r="B332" s="41"/>
      <c r="C332" s="206" t="s">
        <v>516</v>
      </c>
      <c r="D332" s="206" t="s">
        <v>130</v>
      </c>
      <c r="E332" s="207" t="s">
        <v>1348</v>
      </c>
      <c r="F332" s="208" t="s">
        <v>1349</v>
      </c>
      <c r="G332" s="209" t="s">
        <v>133</v>
      </c>
      <c r="H332" s="210">
        <v>18</v>
      </c>
      <c r="I332" s="211"/>
      <c r="J332" s="212">
        <f>ROUND(I332*H332,2)</f>
        <v>0</v>
      </c>
      <c r="K332" s="208" t="s">
        <v>21</v>
      </c>
      <c r="L332" s="46"/>
      <c r="M332" s="213" t="s">
        <v>21</v>
      </c>
      <c r="N332" s="214" t="s">
        <v>44</v>
      </c>
      <c r="O332" s="86"/>
      <c r="P332" s="215">
        <f>O332*H332</f>
        <v>0</v>
      </c>
      <c r="Q332" s="215">
        <v>0.00012</v>
      </c>
      <c r="R332" s="215">
        <f>Q332*H332</f>
        <v>0.00216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228</v>
      </c>
      <c r="AT332" s="217" t="s">
        <v>130</v>
      </c>
      <c r="AU332" s="217" t="s">
        <v>82</v>
      </c>
      <c r="AY332" s="19" t="s">
        <v>128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78</v>
      </c>
      <c r="BK332" s="218">
        <f>ROUND(I332*H332,2)</f>
        <v>0</v>
      </c>
      <c r="BL332" s="19" t="s">
        <v>228</v>
      </c>
      <c r="BM332" s="217" t="s">
        <v>1350</v>
      </c>
    </row>
    <row r="333" s="13" customFormat="1">
      <c r="A333" s="13"/>
      <c r="B333" s="224"/>
      <c r="C333" s="225"/>
      <c r="D333" s="226" t="s">
        <v>138</v>
      </c>
      <c r="E333" s="227" t="s">
        <v>21</v>
      </c>
      <c r="F333" s="228" t="s">
        <v>1351</v>
      </c>
      <c r="G333" s="225"/>
      <c r="H333" s="229">
        <v>18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138</v>
      </c>
      <c r="AU333" s="235" t="s">
        <v>82</v>
      </c>
      <c r="AV333" s="13" t="s">
        <v>82</v>
      </c>
      <c r="AW333" s="13" t="s">
        <v>34</v>
      </c>
      <c r="AX333" s="13" t="s">
        <v>73</v>
      </c>
      <c r="AY333" s="235" t="s">
        <v>128</v>
      </c>
    </row>
    <row r="334" s="14" customFormat="1">
      <c r="A334" s="14"/>
      <c r="B334" s="236"/>
      <c r="C334" s="237"/>
      <c r="D334" s="226" t="s">
        <v>138</v>
      </c>
      <c r="E334" s="238" t="s">
        <v>21</v>
      </c>
      <c r="F334" s="239" t="s">
        <v>146</v>
      </c>
      <c r="G334" s="237"/>
      <c r="H334" s="240">
        <v>18</v>
      </c>
      <c r="I334" s="241"/>
      <c r="J334" s="237"/>
      <c r="K334" s="237"/>
      <c r="L334" s="242"/>
      <c r="M334" s="269"/>
      <c r="N334" s="270"/>
      <c r="O334" s="270"/>
      <c r="P334" s="270"/>
      <c r="Q334" s="270"/>
      <c r="R334" s="270"/>
      <c r="S334" s="270"/>
      <c r="T334" s="27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138</v>
      </c>
      <c r="AU334" s="246" t="s">
        <v>82</v>
      </c>
      <c r="AV334" s="14" t="s">
        <v>85</v>
      </c>
      <c r="AW334" s="14" t="s">
        <v>34</v>
      </c>
      <c r="AX334" s="14" t="s">
        <v>78</v>
      </c>
      <c r="AY334" s="246" t="s">
        <v>128</v>
      </c>
    </row>
    <row r="335" s="2" customFormat="1" ht="6.96" customHeight="1">
      <c r="A335" s="40"/>
      <c r="B335" s="61"/>
      <c r="C335" s="62"/>
      <c r="D335" s="62"/>
      <c r="E335" s="62"/>
      <c r="F335" s="62"/>
      <c r="G335" s="62"/>
      <c r="H335" s="62"/>
      <c r="I335" s="62"/>
      <c r="J335" s="62"/>
      <c r="K335" s="62"/>
      <c r="L335" s="46"/>
      <c r="M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</sheetData>
  <sheetProtection sheet="1" autoFilter="0" formatColumns="0" formatRows="0" objects="1" scenarios="1" spinCount="100000" saltValue="ItHIwsXTpRAdbknSkx+9VQ2p7T7IovOmWI5H0MGvbMTleby6WbI+MVaizlxIpyeeKMegAtTdw/0TH821wLWtCQ==" hashValue="q2mjK0DYp4zr147rbWHSz86xLkyxGnoNum6RLoJQpHh4LHS0P4jXEYFQv7cGWTI1gQiOo7kgcHxOMRGXj9oShg==" algorithmName="SHA-512" password="CC35"/>
  <autoFilter ref="C86:K33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3" r:id="rId1" display="https://podminky.urs.cz/item/CS_URS_2023_02/113107182"/>
    <hyperlink ref="F97" r:id="rId2" display="https://podminky.urs.cz/item/CS_URS_2023_02/113154223"/>
    <hyperlink ref="F104" r:id="rId3" display="https://podminky.urs.cz/item/CS_URS_2023_02/132251101"/>
    <hyperlink ref="F108" r:id="rId4" display="https://podminky.urs.cz/item/CS_URS_2023_02/162751117"/>
    <hyperlink ref="F118" r:id="rId5" display="https://podminky.urs.cz/item/CS_URS_2023_02/162751119"/>
    <hyperlink ref="F122" r:id="rId6" display="https://podminky.urs.cz/item/CS_URS_2023_02/171201231"/>
    <hyperlink ref="F127" r:id="rId7" display="https://podminky.urs.cz/item/CS_URS_2023_02/174151101"/>
    <hyperlink ref="F137" r:id="rId8" display="https://podminky.urs.cz/item/CS_URS_2023_02/181152302"/>
    <hyperlink ref="F141" r:id="rId9" display="https://podminky.urs.cz/item/CS_URS_2023_02/565135111"/>
    <hyperlink ref="F152" r:id="rId10" display="https://podminky.urs.cz/item/CS_URS_2023_02/573231107"/>
    <hyperlink ref="F156" r:id="rId11" display="https://podminky.urs.cz/item/CS_URS_2023_02/573231106"/>
    <hyperlink ref="F160" r:id="rId12" display="https://podminky.urs.cz/item/CS_URS_2023_02/577134111"/>
    <hyperlink ref="F164" r:id="rId13" display="https://podminky.urs.cz/item/CS_URS_2023_02/577134121"/>
    <hyperlink ref="F168" r:id="rId14" display="https://podminky.urs.cz/item/CS_URS_2023_02/577145112"/>
    <hyperlink ref="F172" r:id="rId15" display="https://podminky.urs.cz/item/CS_URS_2023_02/577155122"/>
    <hyperlink ref="F177" r:id="rId16" display="https://podminky.urs.cz/item/CS_URS_2023_02/912211111"/>
    <hyperlink ref="F182" r:id="rId17" display="https://podminky.urs.cz/item/CS_URS_2023_02/912221111"/>
    <hyperlink ref="F187" r:id="rId18" display="https://podminky.urs.cz/item/CS_URS_2023_02/914111111"/>
    <hyperlink ref="F193" r:id="rId19" display="https://podminky.urs.cz/item/CS_URS_2023_02/914511112"/>
    <hyperlink ref="F199" r:id="rId20" display="https://podminky.urs.cz/item/CS_URS_2023_02/915211112"/>
    <hyperlink ref="F203" r:id="rId21" display="https://podminky.urs.cz/item/CS_URS_2023_02/915221122"/>
    <hyperlink ref="F218" r:id="rId22" display="https://podminky.urs.cz/item/CS_URS_2023_02/919735111"/>
    <hyperlink ref="F222" r:id="rId23" display="https://podminky.urs.cz/item/CS_URS_2023_02/919735112"/>
    <hyperlink ref="F227" r:id="rId24" display="https://podminky.urs.cz/item/CS_URS_2023_02/938111111"/>
    <hyperlink ref="F233" r:id="rId25" display="https://podminky.urs.cz/item/CS_URS_2023_02/938902112"/>
    <hyperlink ref="F236" r:id="rId26" display="https://podminky.urs.cz/item/CS_URS_2023_02/938902412"/>
    <hyperlink ref="F239" r:id="rId27" display="https://podminky.urs.cz/item/CS_URS_2023_02/938909311"/>
    <hyperlink ref="F243" r:id="rId28" display="https://podminky.urs.cz/item/CS_URS_2023_02/938909611"/>
    <hyperlink ref="F247" r:id="rId29" display="https://podminky.urs.cz/item/CS_URS_2023_02/985112111"/>
    <hyperlink ref="F251" r:id="rId30" display="https://podminky.urs.cz/item/CS_URS_2023_02/985131111"/>
    <hyperlink ref="F255" r:id="rId31" display="https://podminky.urs.cz/item/CS_URS_2023_02/985131311"/>
    <hyperlink ref="F260" r:id="rId32" display="https://podminky.urs.cz/item/CS_URS_2023_02/985311111"/>
    <hyperlink ref="F266" r:id="rId33" display="https://podminky.urs.cz/item/CS_URS_2023_02/985321111"/>
    <hyperlink ref="F270" r:id="rId34" display="https://podminky.urs.cz/item/CS_URS_2023_02/985323111"/>
    <hyperlink ref="F273" r:id="rId35" display="https://podminky.urs.cz/item/CS_URS_2023_02/985324111"/>
    <hyperlink ref="F277" r:id="rId36" display="https://podminky.urs.cz/item/CS_URS_2023_02/997221551"/>
    <hyperlink ref="F282" r:id="rId37" display="https://podminky.urs.cz/item/CS_URS_2023_02/997221559"/>
    <hyperlink ref="F295" r:id="rId38" display="https://podminky.urs.cz/item/CS_URS_2023_02/997221571"/>
    <hyperlink ref="F298" r:id="rId39" display="https://podminky.urs.cz/item/CS_URS_2023_02/997221579"/>
    <hyperlink ref="F302" r:id="rId40" display="https://podminky.urs.cz/item/CS_URS_2023_02/997221611"/>
    <hyperlink ref="F306" r:id="rId41" display="https://podminky.urs.cz/item/CS_URS_2023_02/997221861"/>
    <hyperlink ref="F309" r:id="rId42" display="https://podminky.urs.cz/item/CS_URS_2023_02/997221875"/>
    <hyperlink ref="F314" r:id="rId43" display="https://podminky.urs.cz/item/CS_URS_2023_02/998225111"/>
    <hyperlink ref="F316" r:id="rId44" display="https://podminky.urs.cz/item/CS_URS_2023_02/998225191"/>
    <hyperlink ref="F322" r:id="rId45" display="https://podminky.urs.cz/item/CS_URS_2023_02/998767101"/>
    <hyperlink ref="F325" r:id="rId46" display="https://podminky.urs.cz/item/CS_URS_2023_02/783301303"/>
    <hyperlink ref="F330" r:id="rId47" display="https://podminky.urs.cz/item/CS_URS_2023_02/783314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III/193 46 Staňkov -Trnkova ulice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1352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91</v>
      </c>
      <c r="G11" s="40"/>
      <c r="H11" s="40"/>
      <c r="I11" s="134" t="s">
        <v>20</v>
      </c>
      <c r="J11" s="138" t="s">
        <v>1353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1354</v>
      </c>
      <c r="G12" s="40"/>
      <c r="H12" s="40"/>
      <c r="I12" s="134" t="s">
        <v>24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ROUND((SUM(BE86:BE197)),  2)</f>
        <v>0</v>
      </c>
      <c r="G33" s="40"/>
      <c r="H33" s="40"/>
      <c r="I33" s="150">
        <v>0.20999999999999999</v>
      </c>
      <c r="J33" s="149">
        <f>ROUND(((SUM(BE86:BE197))*I33),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ROUND((SUM(BF86:BF197)),  2)</f>
        <v>0</v>
      </c>
      <c r="G34" s="40"/>
      <c r="H34" s="40"/>
      <c r="I34" s="150">
        <v>0.14999999999999999</v>
      </c>
      <c r="J34" s="149">
        <f>ROUND(((SUM(BF86:BF197))*I34),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ROUND((SUM(BH86:BH197)),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III/193 46 Staňkov -Trnkova ulice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 xml:space="preserve">5 - SO 401 CHránička slaboproudu CameINET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Staňkov ,Trnkova ul. III/19346</v>
      </c>
      <c r="G52" s="42"/>
      <c r="H52" s="42"/>
      <c r="I52" s="34" t="s">
        <v>24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26</v>
      </c>
      <c r="D54" s="42"/>
      <c r="E54" s="42"/>
      <c r="F54" s="29" t="str">
        <f>E15</f>
        <v>KSÚS Plzeňského kraje</v>
      </c>
      <c r="G54" s="42"/>
      <c r="H54" s="42"/>
      <c r="I54" s="34" t="s">
        <v>32</v>
      </c>
      <c r="J54" s="38" t="str">
        <f>E21</f>
        <v>J.Miška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Richtrová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111</v>
      </c>
      <c r="E64" s="170"/>
      <c r="F64" s="170"/>
      <c r="G64" s="170"/>
      <c r="H64" s="170"/>
      <c r="I64" s="170"/>
      <c r="J64" s="171">
        <f>J111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1355</v>
      </c>
      <c r="E65" s="176"/>
      <c r="F65" s="176"/>
      <c r="G65" s="176"/>
      <c r="H65" s="176"/>
      <c r="I65" s="176"/>
      <c r="J65" s="177">
        <f>J112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112</v>
      </c>
      <c r="E66" s="176"/>
      <c r="F66" s="176"/>
      <c r="G66" s="176"/>
      <c r="H66" s="176"/>
      <c r="I66" s="176"/>
      <c r="J66" s="177">
        <f>J120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4.4" customHeight="1">
      <c r="A76" s="40"/>
      <c r="B76" s="41"/>
      <c r="C76" s="42"/>
      <c r="D76" s="42"/>
      <c r="E76" s="162" t="str">
        <f>E7</f>
        <v>III/193 46 Staňkov -Trnkova ulice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42"/>
      <c r="D78" s="42"/>
      <c r="E78" s="71" t="str">
        <f>E9</f>
        <v xml:space="preserve">5 - SO 401 CHránička slaboproudu CameINET 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Staňkov ,Trnkova ul. III/19346</v>
      </c>
      <c r="G80" s="42"/>
      <c r="H80" s="42"/>
      <c r="I80" s="34" t="s">
        <v>24</v>
      </c>
      <c r="J80" s="74" t="str">
        <f>IF(J12="","",J12)</f>
        <v>22. 12. 2023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6" customHeight="1">
      <c r="A82" s="40"/>
      <c r="B82" s="41"/>
      <c r="C82" s="34" t="s">
        <v>26</v>
      </c>
      <c r="D82" s="42"/>
      <c r="E82" s="42"/>
      <c r="F82" s="29" t="str">
        <f>E15</f>
        <v>KSÚS Plzeňského kraje</v>
      </c>
      <c r="G82" s="42"/>
      <c r="H82" s="42"/>
      <c r="I82" s="34" t="s">
        <v>32</v>
      </c>
      <c r="J82" s="38" t="str">
        <f>E21</f>
        <v>J.Miška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6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Richtrová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114</v>
      </c>
      <c r="D85" s="182" t="s">
        <v>58</v>
      </c>
      <c r="E85" s="182" t="s">
        <v>54</v>
      </c>
      <c r="F85" s="182" t="s">
        <v>55</v>
      </c>
      <c r="G85" s="182" t="s">
        <v>115</v>
      </c>
      <c r="H85" s="182" t="s">
        <v>116</v>
      </c>
      <c r="I85" s="182" t="s">
        <v>117</v>
      </c>
      <c r="J85" s="182" t="s">
        <v>101</v>
      </c>
      <c r="K85" s="183" t="s">
        <v>118</v>
      </c>
      <c r="L85" s="184"/>
      <c r="M85" s="94" t="s">
        <v>21</v>
      </c>
      <c r="N85" s="95" t="s">
        <v>43</v>
      </c>
      <c r="O85" s="95" t="s">
        <v>119</v>
      </c>
      <c r="P85" s="95" t="s">
        <v>120</v>
      </c>
      <c r="Q85" s="95" t="s">
        <v>121</v>
      </c>
      <c r="R85" s="95" t="s">
        <v>122</v>
      </c>
      <c r="S85" s="95" t="s">
        <v>123</v>
      </c>
      <c r="T85" s="96" t="s">
        <v>124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125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P87+P111</f>
        <v>0</v>
      </c>
      <c r="Q86" s="98"/>
      <c r="R86" s="187">
        <f>R87+R111</f>
        <v>124.12908876</v>
      </c>
      <c r="S86" s="98"/>
      <c r="T86" s="188">
        <f>T87+T111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102</v>
      </c>
      <c r="BK86" s="189">
        <f>BK87+BK111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126</v>
      </c>
      <c r="F87" s="193" t="s">
        <v>127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P88+P103+P108</f>
        <v>0</v>
      </c>
      <c r="Q87" s="198"/>
      <c r="R87" s="199">
        <f>R88+R103+R108</f>
        <v>23.401429859999997</v>
      </c>
      <c r="S87" s="198"/>
      <c r="T87" s="200">
        <f>T88+T103+T108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72</v>
      </c>
      <c r="AU87" s="202" t="s">
        <v>73</v>
      </c>
      <c r="AY87" s="201" t="s">
        <v>128</v>
      </c>
      <c r="BK87" s="203">
        <f>BK88+BK103+BK108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85</v>
      </c>
      <c r="F88" s="204" t="s">
        <v>297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SUM(P89:P102)</f>
        <v>0</v>
      </c>
      <c r="Q88" s="198"/>
      <c r="R88" s="199">
        <f>SUM(R89:R102)</f>
        <v>1.5417398599999999</v>
      </c>
      <c r="S88" s="198"/>
      <c r="T88" s="200">
        <f>SUM(T89:T102)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72</v>
      </c>
      <c r="AU88" s="202" t="s">
        <v>78</v>
      </c>
      <c r="AY88" s="201" t="s">
        <v>128</v>
      </c>
      <c r="BK88" s="203">
        <f>SUM(BK89:BK102)</f>
        <v>0</v>
      </c>
    </row>
    <row r="89" s="2" customFormat="1" ht="22.2" customHeight="1">
      <c r="A89" s="40"/>
      <c r="B89" s="41"/>
      <c r="C89" s="206" t="s">
        <v>78</v>
      </c>
      <c r="D89" s="206" t="s">
        <v>130</v>
      </c>
      <c r="E89" s="207" t="s">
        <v>342</v>
      </c>
      <c r="F89" s="208" t="s">
        <v>1356</v>
      </c>
      <c r="G89" s="209" t="s">
        <v>178</v>
      </c>
      <c r="H89" s="210">
        <v>0.59999999999999998</v>
      </c>
      <c r="I89" s="211"/>
      <c r="J89" s="212">
        <f>ROUND(I89*H89,2)</f>
        <v>0</v>
      </c>
      <c r="K89" s="208" t="s">
        <v>134</v>
      </c>
      <c r="L89" s="46"/>
      <c r="M89" s="213" t="s">
        <v>21</v>
      </c>
      <c r="N89" s="214" t="s">
        <v>44</v>
      </c>
      <c r="O89" s="86"/>
      <c r="P89" s="215">
        <f>O89*H89</f>
        <v>0</v>
      </c>
      <c r="Q89" s="215">
        <v>2.5018699999999998</v>
      </c>
      <c r="R89" s="215">
        <f>Q89*H89</f>
        <v>1.5011219999999999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85</v>
      </c>
      <c r="AT89" s="217" t="s">
        <v>130</v>
      </c>
      <c r="AU89" s="217" t="s">
        <v>82</v>
      </c>
      <c r="AY89" s="19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78</v>
      </c>
      <c r="BK89" s="218">
        <f>ROUND(I89*H89,2)</f>
        <v>0</v>
      </c>
      <c r="BL89" s="19" t="s">
        <v>85</v>
      </c>
      <c r="BM89" s="217" t="s">
        <v>1357</v>
      </c>
    </row>
    <row r="90" s="2" customFormat="1">
      <c r="A90" s="40"/>
      <c r="B90" s="41"/>
      <c r="C90" s="42"/>
      <c r="D90" s="219" t="s">
        <v>136</v>
      </c>
      <c r="E90" s="42"/>
      <c r="F90" s="220" t="s">
        <v>345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136</v>
      </c>
      <c r="AU90" s="19" t="s">
        <v>82</v>
      </c>
    </row>
    <row r="91" s="13" customFormat="1">
      <c r="A91" s="13"/>
      <c r="B91" s="224"/>
      <c r="C91" s="225"/>
      <c r="D91" s="226" t="s">
        <v>138</v>
      </c>
      <c r="E91" s="227" t="s">
        <v>21</v>
      </c>
      <c r="F91" s="228" t="s">
        <v>1358</v>
      </c>
      <c r="G91" s="225"/>
      <c r="H91" s="229">
        <v>0.58799999999999997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138</v>
      </c>
      <c r="AU91" s="235" t="s">
        <v>82</v>
      </c>
      <c r="AV91" s="13" t="s">
        <v>82</v>
      </c>
      <c r="AW91" s="13" t="s">
        <v>34</v>
      </c>
      <c r="AX91" s="13" t="s">
        <v>73</v>
      </c>
      <c r="AY91" s="235" t="s">
        <v>128</v>
      </c>
    </row>
    <row r="92" s="14" customFormat="1">
      <c r="A92" s="14"/>
      <c r="B92" s="236"/>
      <c r="C92" s="237"/>
      <c r="D92" s="226" t="s">
        <v>138</v>
      </c>
      <c r="E92" s="238" t="s">
        <v>21</v>
      </c>
      <c r="F92" s="239" t="s">
        <v>146</v>
      </c>
      <c r="G92" s="237"/>
      <c r="H92" s="240">
        <v>0.58799999999999997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138</v>
      </c>
      <c r="AU92" s="246" t="s">
        <v>82</v>
      </c>
      <c r="AV92" s="14" t="s">
        <v>85</v>
      </c>
      <c r="AW92" s="14" t="s">
        <v>34</v>
      </c>
      <c r="AX92" s="14" t="s">
        <v>73</v>
      </c>
      <c r="AY92" s="246" t="s">
        <v>128</v>
      </c>
    </row>
    <row r="93" s="13" customFormat="1">
      <c r="A93" s="13"/>
      <c r="B93" s="224"/>
      <c r="C93" s="225"/>
      <c r="D93" s="226" t="s">
        <v>138</v>
      </c>
      <c r="E93" s="227" t="s">
        <v>21</v>
      </c>
      <c r="F93" s="228" t="s">
        <v>1359</v>
      </c>
      <c r="G93" s="225"/>
      <c r="H93" s="229">
        <v>0.59999999999999998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138</v>
      </c>
      <c r="AU93" s="235" t="s">
        <v>82</v>
      </c>
      <c r="AV93" s="13" t="s">
        <v>82</v>
      </c>
      <c r="AW93" s="13" t="s">
        <v>34</v>
      </c>
      <c r="AX93" s="13" t="s">
        <v>78</v>
      </c>
      <c r="AY93" s="235" t="s">
        <v>128</v>
      </c>
    </row>
    <row r="94" s="2" customFormat="1" ht="22.2" customHeight="1">
      <c r="A94" s="40"/>
      <c r="B94" s="41"/>
      <c r="C94" s="206" t="s">
        <v>82</v>
      </c>
      <c r="D94" s="206" t="s">
        <v>130</v>
      </c>
      <c r="E94" s="207" t="s">
        <v>350</v>
      </c>
      <c r="F94" s="208" t="s">
        <v>351</v>
      </c>
      <c r="G94" s="209" t="s">
        <v>133</v>
      </c>
      <c r="H94" s="210">
        <v>3.3999999999999999</v>
      </c>
      <c r="I94" s="211"/>
      <c r="J94" s="212">
        <f>ROUND(I94*H94,2)</f>
        <v>0</v>
      </c>
      <c r="K94" s="208" t="s">
        <v>134</v>
      </c>
      <c r="L94" s="46"/>
      <c r="M94" s="213" t="s">
        <v>21</v>
      </c>
      <c r="N94" s="214" t="s">
        <v>44</v>
      </c>
      <c r="O94" s="86"/>
      <c r="P94" s="215">
        <f>O94*H94</f>
        <v>0</v>
      </c>
      <c r="Q94" s="215">
        <v>0.0063200000000000001</v>
      </c>
      <c r="R94" s="215">
        <f>Q94*H94</f>
        <v>0.021488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85</v>
      </c>
      <c r="AT94" s="217" t="s">
        <v>130</v>
      </c>
      <c r="AU94" s="217" t="s">
        <v>82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78</v>
      </c>
      <c r="BK94" s="218">
        <f>ROUND(I94*H94,2)</f>
        <v>0</v>
      </c>
      <c r="BL94" s="19" t="s">
        <v>85</v>
      </c>
      <c r="BM94" s="217" t="s">
        <v>1360</v>
      </c>
    </row>
    <row r="95" s="2" customFormat="1">
      <c r="A95" s="40"/>
      <c r="B95" s="41"/>
      <c r="C95" s="42"/>
      <c r="D95" s="219" t="s">
        <v>136</v>
      </c>
      <c r="E95" s="42"/>
      <c r="F95" s="220" t="s">
        <v>353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136</v>
      </c>
      <c r="AU95" s="19" t="s">
        <v>82</v>
      </c>
    </row>
    <row r="96" s="13" customFormat="1">
      <c r="A96" s="13"/>
      <c r="B96" s="224"/>
      <c r="C96" s="225"/>
      <c r="D96" s="226" t="s">
        <v>138</v>
      </c>
      <c r="E96" s="227" t="s">
        <v>21</v>
      </c>
      <c r="F96" s="228" t="s">
        <v>1361</v>
      </c>
      <c r="G96" s="225"/>
      <c r="H96" s="229">
        <v>3.3599999999999999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138</v>
      </c>
      <c r="AU96" s="235" t="s">
        <v>82</v>
      </c>
      <c r="AV96" s="13" t="s">
        <v>82</v>
      </c>
      <c r="AW96" s="13" t="s">
        <v>34</v>
      </c>
      <c r="AX96" s="13" t="s">
        <v>73</v>
      </c>
      <c r="AY96" s="235" t="s">
        <v>128</v>
      </c>
    </row>
    <row r="97" s="14" customFormat="1">
      <c r="A97" s="14"/>
      <c r="B97" s="236"/>
      <c r="C97" s="237"/>
      <c r="D97" s="226" t="s">
        <v>138</v>
      </c>
      <c r="E97" s="238" t="s">
        <v>21</v>
      </c>
      <c r="F97" s="239" t="s">
        <v>146</v>
      </c>
      <c r="G97" s="237"/>
      <c r="H97" s="240">
        <v>3.3599999999999999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138</v>
      </c>
      <c r="AU97" s="246" t="s">
        <v>82</v>
      </c>
      <c r="AV97" s="14" t="s">
        <v>85</v>
      </c>
      <c r="AW97" s="14" t="s">
        <v>34</v>
      </c>
      <c r="AX97" s="14" t="s">
        <v>73</v>
      </c>
      <c r="AY97" s="246" t="s">
        <v>128</v>
      </c>
    </row>
    <row r="98" s="13" customFormat="1">
      <c r="A98" s="13"/>
      <c r="B98" s="224"/>
      <c r="C98" s="225"/>
      <c r="D98" s="226" t="s">
        <v>138</v>
      </c>
      <c r="E98" s="227" t="s">
        <v>21</v>
      </c>
      <c r="F98" s="228" t="s">
        <v>1362</v>
      </c>
      <c r="G98" s="225"/>
      <c r="H98" s="229">
        <v>3.3999999999999999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138</v>
      </c>
      <c r="AU98" s="235" t="s">
        <v>82</v>
      </c>
      <c r="AV98" s="13" t="s">
        <v>82</v>
      </c>
      <c r="AW98" s="13" t="s">
        <v>34</v>
      </c>
      <c r="AX98" s="13" t="s">
        <v>78</v>
      </c>
      <c r="AY98" s="235" t="s">
        <v>128</v>
      </c>
    </row>
    <row r="99" s="2" customFormat="1" ht="14.4" customHeight="1">
      <c r="A99" s="40"/>
      <c r="B99" s="41"/>
      <c r="C99" s="206" t="s">
        <v>147</v>
      </c>
      <c r="D99" s="206" t="s">
        <v>130</v>
      </c>
      <c r="E99" s="207" t="s">
        <v>1363</v>
      </c>
      <c r="F99" s="208" t="s">
        <v>1364</v>
      </c>
      <c r="G99" s="209" t="s">
        <v>250</v>
      </c>
      <c r="H99" s="210">
        <v>0.017999999999999999</v>
      </c>
      <c r="I99" s="211"/>
      <c r="J99" s="212">
        <f>ROUND(I99*H99,2)</f>
        <v>0</v>
      </c>
      <c r="K99" s="208" t="s">
        <v>134</v>
      </c>
      <c r="L99" s="46"/>
      <c r="M99" s="213" t="s">
        <v>21</v>
      </c>
      <c r="N99" s="214" t="s">
        <v>44</v>
      </c>
      <c r="O99" s="86"/>
      <c r="P99" s="215">
        <f>O99*H99</f>
        <v>0</v>
      </c>
      <c r="Q99" s="215">
        <v>1.06277</v>
      </c>
      <c r="R99" s="215">
        <f>Q99*H99</f>
        <v>0.019129859999999999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85</v>
      </c>
      <c r="AT99" s="217" t="s">
        <v>130</v>
      </c>
      <c r="AU99" s="217" t="s">
        <v>82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78</v>
      </c>
      <c r="BK99" s="218">
        <f>ROUND(I99*H99,2)</f>
        <v>0</v>
      </c>
      <c r="BL99" s="19" t="s">
        <v>85</v>
      </c>
      <c r="BM99" s="217" t="s">
        <v>1365</v>
      </c>
    </row>
    <row r="100" s="2" customFormat="1">
      <c r="A100" s="40"/>
      <c r="B100" s="41"/>
      <c r="C100" s="42"/>
      <c r="D100" s="219" t="s">
        <v>136</v>
      </c>
      <c r="E100" s="42"/>
      <c r="F100" s="220" t="s">
        <v>1366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136</v>
      </c>
      <c r="AU100" s="19" t="s">
        <v>82</v>
      </c>
    </row>
    <row r="101" s="13" customFormat="1">
      <c r="A101" s="13"/>
      <c r="B101" s="224"/>
      <c r="C101" s="225"/>
      <c r="D101" s="226" t="s">
        <v>138</v>
      </c>
      <c r="E101" s="227" t="s">
        <v>21</v>
      </c>
      <c r="F101" s="228" t="s">
        <v>1367</v>
      </c>
      <c r="G101" s="225"/>
      <c r="H101" s="229">
        <v>0.017999999999999999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138</v>
      </c>
      <c r="AU101" s="235" t="s">
        <v>82</v>
      </c>
      <c r="AV101" s="13" t="s">
        <v>82</v>
      </c>
      <c r="AW101" s="13" t="s">
        <v>34</v>
      </c>
      <c r="AX101" s="13" t="s">
        <v>73</v>
      </c>
      <c r="AY101" s="235" t="s">
        <v>128</v>
      </c>
    </row>
    <row r="102" s="14" customFormat="1">
      <c r="A102" s="14"/>
      <c r="B102" s="236"/>
      <c r="C102" s="237"/>
      <c r="D102" s="226" t="s">
        <v>138</v>
      </c>
      <c r="E102" s="238" t="s">
        <v>21</v>
      </c>
      <c r="F102" s="239" t="s">
        <v>146</v>
      </c>
      <c r="G102" s="237"/>
      <c r="H102" s="240">
        <v>0.017999999999999999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138</v>
      </c>
      <c r="AU102" s="246" t="s">
        <v>82</v>
      </c>
      <c r="AV102" s="14" t="s">
        <v>85</v>
      </c>
      <c r="AW102" s="14" t="s">
        <v>34</v>
      </c>
      <c r="AX102" s="14" t="s">
        <v>78</v>
      </c>
      <c r="AY102" s="246" t="s">
        <v>128</v>
      </c>
    </row>
    <row r="103" s="12" customFormat="1" ht="22.8" customHeight="1">
      <c r="A103" s="12"/>
      <c r="B103" s="190"/>
      <c r="C103" s="191"/>
      <c r="D103" s="192" t="s">
        <v>72</v>
      </c>
      <c r="E103" s="204" t="s">
        <v>175</v>
      </c>
      <c r="F103" s="204" t="s">
        <v>465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21.859689999999997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78</v>
      </c>
      <c r="AT103" s="202" t="s">
        <v>72</v>
      </c>
      <c r="AU103" s="202" t="s">
        <v>78</v>
      </c>
      <c r="AY103" s="201" t="s">
        <v>128</v>
      </c>
      <c r="BK103" s="203">
        <f>SUM(BK104:BK107)</f>
        <v>0</v>
      </c>
    </row>
    <row r="104" s="2" customFormat="1" ht="22.2" customHeight="1">
      <c r="A104" s="40"/>
      <c r="B104" s="41"/>
      <c r="C104" s="206" t="s">
        <v>85</v>
      </c>
      <c r="D104" s="206" t="s">
        <v>130</v>
      </c>
      <c r="E104" s="207" t="s">
        <v>1368</v>
      </c>
      <c r="F104" s="208" t="s">
        <v>1369</v>
      </c>
      <c r="G104" s="209" t="s">
        <v>178</v>
      </c>
      <c r="H104" s="210">
        <v>9.5</v>
      </c>
      <c r="I104" s="211"/>
      <c r="J104" s="212">
        <f>ROUND(I104*H104,2)</f>
        <v>0</v>
      </c>
      <c r="K104" s="208" t="s">
        <v>134</v>
      </c>
      <c r="L104" s="46"/>
      <c r="M104" s="213" t="s">
        <v>21</v>
      </c>
      <c r="N104" s="214" t="s">
        <v>44</v>
      </c>
      <c r="O104" s="86"/>
      <c r="P104" s="215">
        <f>O104*H104</f>
        <v>0</v>
      </c>
      <c r="Q104" s="215">
        <v>2.3010199999999998</v>
      </c>
      <c r="R104" s="215">
        <f>Q104*H104</f>
        <v>21.859689999999997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85</v>
      </c>
      <c r="AT104" s="217" t="s">
        <v>130</v>
      </c>
      <c r="AU104" s="217" t="s">
        <v>82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78</v>
      </c>
      <c r="BK104" s="218">
        <f>ROUND(I104*H104,2)</f>
        <v>0</v>
      </c>
      <c r="BL104" s="19" t="s">
        <v>85</v>
      </c>
      <c r="BM104" s="217" t="s">
        <v>1370</v>
      </c>
    </row>
    <row r="105" s="2" customFormat="1">
      <c r="A105" s="40"/>
      <c r="B105" s="41"/>
      <c r="C105" s="42"/>
      <c r="D105" s="219" t="s">
        <v>136</v>
      </c>
      <c r="E105" s="42"/>
      <c r="F105" s="220" t="s">
        <v>1371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136</v>
      </c>
      <c r="AU105" s="19" t="s">
        <v>82</v>
      </c>
    </row>
    <row r="106" s="13" customFormat="1">
      <c r="A106" s="13"/>
      <c r="B106" s="224"/>
      <c r="C106" s="225"/>
      <c r="D106" s="226" t="s">
        <v>138</v>
      </c>
      <c r="E106" s="227" t="s">
        <v>21</v>
      </c>
      <c r="F106" s="228" t="s">
        <v>1372</v>
      </c>
      <c r="G106" s="225"/>
      <c r="H106" s="229">
        <v>9.5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138</v>
      </c>
      <c r="AU106" s="235" t="s">
        <v>82</v>
      </c>
      <c r="AV106" s="13" t="s">
        <v>82</v>
      </c>
      <c r="AW106" s="13" t="s">
        <v>34</v>
      </c>
      <c r="AX106" s="13" t="s">
        <v>73</v>
      </c>
      <c r="AY106" s="235" t="s">
        <v>128</v>
      </c>
    </row>
    <row r="107" s="14" customFormat="1">
      <c r="A107" s="14"/>
      <c r="B107" s="236"/>
      <c r="C107" s="237"/>
      <c r="D107" s="226" t="s">
        <v>138</v>
      </c>
      <c r="E107" s="238" t="s">
        <v>21</v>
      </c>
      <c r="F107" s="239" t="s">
        <v>146</v>
      </c>
      <c r="G107" s="237"/>
      <c r="H107" s="240">
        <v>9.5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138</v>
      </c>
      <c r="AU107" s="246" t="s">
        <v>82</v>
      </c>
      <c r="AV107" s="14" t="s">
        <v>85</v>
      </c>
      <c r="AW107" s="14" t="s">
        <v>34</v>
      </c>
      <c r="AX107" s="14" t="s">
        <v>78</v>
      </c>
      <c r="AY107" s="246" t="s">
        <v>128</v>
      </c>
    </row>
    <row r="108" s="12" customFormat="1" ht="22.8" customHeight="1">
      <c r="A108" s="12"/>
      <c r="B108" s="190"/>
      <c r="C108" s="191"/>
      <c r="D108" s="192" t="s">
        <v>72</v>
      </c>
      <c r="E108" s="204" t="s">
        <v>793</v>
      </c>
      <c r="F108" s="204" t="s">
        <v>794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SUM(P109:P110)</f>
        <v>0</v>
      </c>
      <c r="Q108" s="198"/>
      <c r="R108" s="199">
        <f>SUM(R109:R110)</f>
        <v>0</v>
      </c>
      <c r="S108" s="198"/>
      <c r="T108" s="200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78</v>
      </c>
      <c r="AT108" s="202" t="s">
        <v>72</v>
      </c>
      <c r="AU108" s="202" t="s">
        <v>78</v>
      </c>
      <c r="AY108" s="201" t="s">
        <v>128</v>
      </c>
      <c r="BK108" s="203">
        <f>SUM(BK109:BK110)</f>
        <v>0</v>
      </c>
    </row>
    <row r="109" s="2" customFormat="1" ht="22.2" customHeight="1">
      <c r="A109" s="40"/>
      <c r="B109" s="41"/>
      <c r="C109" s="206" t="s">
        <v>88</v>
      </c>
      <c r="D109" s="206" t="s">
        <v>130</v>
      </c>
      <c r="E109" s="207" t="s">
        <v>796</v>
      </c>
      <c r="F109" s="208" t="s">
        <v>797</v>
      </c>
      <c r="G109" s="209" t="s">
        <v>250</v>
      </c>
      <c r="H109" s="210">
        <v>23.401</v>
      </c>
      <c r="I109" s="211"/>
      <c r="J109" s="212">
        <f>ROUND(I109*H109,2)</f>
        <v>0</v>
      </c>
      <c r="K109" s="208" t="s">
        <v>134</v>
      </c>
      <c r="L109" s="46"/>
      <c r="M109" s="213" t="s">
        <v>21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85</v>
      </c>
      <c r="AT109" s="217" t="s">
        <v>130</v>
      </c>
      <c r="AU109" s="217" t="s">
        <v>82</v>
      </c>
      <c r="AY109" s="19" t="s">
        <v>128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78</v>
      </c>
      <c r="BK109" s="218">
        <f>ROUND(I109*H109,2)</f>
        <v>0</v>
      </c>
      <c r="BL109" s="19" t="s">
        <v>85</v>
      </c>
      <c r="BM109" s="217" t="s">
        <v>1373</v>
      </c>
    </row>
    <row r="110" s="2" customFormat="1">
      <c r="A110" s="40"/>
      <c r="B110" s="41"/>
      <c r="C110" s="42"/>
      <c r="D110" s="219" t="s">
        <v>136</v>
      </c>
      <c r="E110" s="42"/>
      <c r="F110" s="220" t="s">
        <v>799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136</v>
      </c>
      <c r="AU110" s="19" t="s">
        <v>82</v>
      </c>
    </row>
    <row r="111" s="12" customFormat="1" ht="25.92" customHeight="1">
      <c r="A111" s="12"/>
      <c r="B111" s="190"/>
      <c r="C111" s="191"/>
      <c r="D111" s="192" t="s">
        <v>72</v>
      </c>
      <c r="E111" s="193" t="s">
        <v>266</v>
      </c>
      <c r="F111" s="193" t="s">
        <v>805</v>
      </c>
      <c r="G111" s="191"/>
      <c r="H111" s="191"/>
      <c r="I111" s="194"/>
      <c r="J111" s="195">
        <f>BK111</f>
        <v>0</v>
      </c>
      <c r="K111" s="191"/>
      <c r="L111" s="196"/>
      <c r="M111" s="197"/>
      <c r="N111" s="198"/>
      <c r="O111" s="198"/>
      <c r="P111" s="199">
        <f>P112+P120</f>
        <v>0</v>
      </c>
      <c r="Q111" s="198"/>
      <c r="R111" s="199">
        <f>R112+R120</f>
        <v>100.72765890000001</v>
      </c>
      <c r="S111" s="198"/>
      <c r="T111" s="200">
        <f>T112+T120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147</v>
      </c>
      <c r="AT111" s="202" t="s">
        <v>72</v>
      </c>
      <c r="AU111" s="202" t="s">
        <v>73</v>
      </c>
      <c r="AY111" s="201" t="s">
        <v>128</v>
      </c>
      <c r="BK111" s="203">
        <f>BK112+BK120</f>
        <v>0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1374</v>
      </c>
      <c r="F112" s="204" t="s">
        <v>1375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SUM(P113:P119)</f>
        <v>0</v>
      </c>
      <c r="Q112" s="198"/>
      <c r="R112" s="199">
        <f>SUM(R113:R119)</f>
        <v>0</v>
      </c>
      <c r="S112" s="198"/>
      <c r="T112" s="200">
        <f>SUM(T113:T119)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147</v>
      </c>
      <c r="AT112" s="202" t="s">
        <v>72</v>
      </c>
      <c r="AU112" s="202" t="s">
        <v>78</v>
      </c>
      <c r="AY112" s="201" t="s">
        <v>128</v>
      </c>
      <c r="BK112" s="203">
        <f>SUM(BK113:BK119)</f>
        <v>0</v>
      </c>
    </row>
    <row r="113" s="2" customFormat="1" ht="14.4" customHeight="1">
      <c r="A113" s="40"/>
      <c r="B113" s="41"/>
      <c r="C113" s="206" t="s">
        <v>163</v>
      </c>
      <c r="D113" s="206" t="s">
        <v>130</v>
      </c>
      <c r="E113" s="207" t="s">
        <v>1376</v>
      </c>
      <c r="F113" s="208" t="s">
        <v>1377</v>
      </c>
      <c r="G113" s="209" t="s">
        <v>294</v>
      </c>
      <c r="H113" s="210">
        <v>101</v>
      </c>
      <c r="I113" s="211"/>
      <c r="J113" s="212">
        <f>ROUND(I113*H113,2)</f>
        <v>0</v>
      </c>
      <c r="K113" s="208" t="s">
        <v>134</v>
      </c>
      <c r="L113" s="46"/>
      <c r="M113" s="213" t="s">
        <v>21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516</v>
      </c>
      <c r="AT113" s="217" t="s">
        <v>130</v>
      </c>
      <c r="AU113" s="217" t="s">
        <v>82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78</v>
      </c>
      <c r="BK113" s="218">
        <f>ROUND(I113*H113,2)</f>
        <v>0</v>
      </c>
      <c r="BL113" s="19" t="s">
        <v>516</v>
      </c>
      <c r="BM113" s="217" t="s">
        <v>1378</v>
      </c>
    </row>
    <row r="114" s="2" customFormat="1">
      <c r="A114" s="40"/>
      <c r="B114" s="41"/>
      <c r="C114" s="42"/>
      <c r="D114" s="219" t="s">
        <v>136</v>
      </c>
      <c r="E114" s="42"/>
      <c r="F114" s="220" t="s">
        <v>1379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136</v>
      </c>
      <c r="AU114" s="19" t="s">
        <v>82</v>
      </c>
    </row>
    <row r="115" s="13" customFormat="1">
      <c r="A115" s="13"/>
      <c r="B115" s="224"/>
      <c r="C115" s="225"/>
      <c r="D115" s="226" t="s">
        <v>138</v>
      </c>
      <c r="E115" s="227" t="s">
        <v>21</v>
      </c>
      <c r="F115" s="228" t="s">
        <v>715</v>
      </c>
      <c r="G115" s="225"/>
      <c r="H115" s="229">
        <v>101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138</v>
      </c>
      <c r="AU115" s="235" t="s">
        <v>82</v>
      </c>
      <c r="AV115" s="13" t="s">
        <v>82</v>
      </c>
      <c r="AW115" s="13" t="s">
        <v>34</v>
      </c>
      <c r="AX115" s="13" t="s">
        <v>78</v>
      </c>
      <c r="AY115" s="235" t="s">
        <v>128</v>
      </c>
    </row>
    <row r="116" s="2" customFormat="1" ht="14.4" customHeight="1">
      <c r="A116" s="40"/>
      <c r="B116" s="41"/>
      <c r="C116" s="206" t="s">
        <v>169</v>
      </c>
      <c r="D116" s="206" t="s">
        <v>130</v>
      </c>
      <c r="E116" s="207" t="s">
        <v>1380</v>
      </c>
      <c r="F116" s="208" t="s">
        <v>1381</v>
      </c>
      <c r="G116" s="209" t="s">
        <v>294</v>
      </c>
      <c r="H116" s="210">
        <v>104</v>
      </c>
      <c r="I116" s="211"/>
      <c r="J116" s="212">
        <f>ROUND(I116*H116,2)</f>
        <v>0</v>
      </c>
      <c r="K116" s="208" t="s">
        <v>21</v>
      </c>
      <c r="L116" s="46"/>
      <c r="M116" s="213" t="s">
        <v>21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516</v>
      </c>
      <c r="AT116" s="217" t="s">
        <v>130</v>
      </c>
      <c r="AU116" s="217" t="s">
        <v>82</v>
      </c>
      <c r="AY116" s="19" t="s">
        <v>128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78</v>
      </c>
      <c r="BK116" s="218">
        <f>ROUND(I116*H116,2)</f>
        <v>0</v>
      </c>
      <c r="BL116" s="19" t="s">
        <v>516</v>
      </c>
      <c r="BM116" s="217" t="s">
        <v>1382</v>
      </c>
    </row>
    <row r="117" s="13" customFormat="1">
      <c r="A117" s="13"/>
      <c r="B117" s="224"/>
      <c r="C117" s="225"/>
      <c r="D117" s="226" t="s">
        <v>138</v>
      </c>
      <c r="E117" s="227" t="s">
        <v>21</v>
      </c>
      <c r="F117" s="228" t="s">
        <v>1383</v>
      </c>
      <c r="G117" s="225"/>
      <c r="H117" s="229">
        <v>104.03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138</v>
      </c>
      <c r="AU117" s="235" t="s">
        <v>82</v>
      </c>
      <c r="AV117" s="13" t="s">
        <v>82</v>
      </c>
      <c r="AW117" s="13" t="s">
        <v>34</v>
      </c>
      <c r="AX117" s="13" t="s">
        <v>73</v>
      </c>
      <c r="AY117" s="235" t="s">
        <v>128</v>
      </c>
    </row>
    <row r="118" s="14" customFormat="1">
      <c r="A118" s="14"/>
      <c r="B118" s="236"/>
      <c r="C118" s="237"/>
      <c r="D118" s="226" t="s">
        <v>138</v>
      </c>
      <c r="E118" s="238" t="s">
        <v>21</v>
      </c>
      <c r="F118" s="239" t="s">
        <v>146</v>
      </c>
      <c r="G118" s="237"/>
      <c r="H118" s="240">
        <v>104.03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138</v>
      </c>
      <c r="AU118" s="246" t="s">
        <v>82</v>
      </c>
      <c r="AV118" s="14" t="s">
        <v>85</v>
      </c>
      <c r="AW118" s="14" t="s">
        <v>34</v>
      </c>
      <c r="AX118" s="14" t="s">
        <v>73</v>
      </c>
      <c r="AY118" s="246" t="s">
        <v>128</v>
      </c>
    </row>
    <row r="119" s="13" customFormat="1">
      <c r="A119" s="13"/>
      <c r="B119" s="224"/>
      <c r="C119" s="225"/>
      <c r="D119" s="226" t="s">
        <v>138</v>
      </c>
      <c r="E119" s="227" t="s">
        <v>21</v>
      </c>
      <c r="F119" s="228" t="s">
        <v>733</v>
      </c>
      <c r="G119" s="225"/>
      <c r="H119" s="229">
        <v>104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138</v>
      </c>
      <c r="AU119" s="235" t="s">
        <v>82</v>
      </c>
      <c r="AV119" s="13" t="s">
        <v>82</v>
      </c>
      <c r="AW119" s="13" t="s">
        <v>34</v>
      </c>
      <c r="AX119" s="13" t="s">
        <v>78</v>
      </c>
      <c r="AY119" s="235" t="s">
        <v>128</v>
      </c>
    </row>
    <row r="120" s="12" customFormat="1" ht="22.8" customHeight="1">
      <c r="A120" s="12"/>
      <c r="B120" s="190"/>
      <c r="C120" s="191"/>
      <c r="D120" s="192" t="s">
        <v>72</v>
      </c>
      <c r="E120" s="204" t="s">
        <v>806</v>
      </c>
      <c r="F120" s="204" t="s">
        <v>807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SUM(P121:P197)</f>
        <v>0</v>
      </c>
      <c r="Q120" s="198"/>
      <c r="R120" s="199">
        <f>SUM(R121:R197)</f>
        <v>100.72765890000001</v>
      </c>
      <c r="S120" s="198"/>
      <c r="T120" s="200">
        <f>SUM(T121:T197)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147</v>
      </c>
      <c r="AT120" s="202" t="s">
        <v>72</v>
      </c>
      <c r="AU120" s="202" t="s">
        <v>78</v>
      </c>
      <c r="AY120" s="201" t="s">
        <v>128</v>
      </c>
      <c r="BK120" s="203">
        <f>SUM(BK121:BK197)</f>
        <v>0</v>
      </c>
    </row>
    <row r="121" s="2" customFormat="1" ht="14.4" customHeight="1">
      <c r="A121" s="40"/>
      <c r="B121" s="41"/>
      <c r="C121" s="206" t="s">
        <v>175</v>
      </c>
      <c r="D121" s="206" t="s">
        <v>130</v>
      </c>
      <c r="E121" s="207" t="s">
        <v>1384</v>
      </c>
      <c r="F121" s="208" t="s">
        <v>1385</v>
      </c>
      <c r="G121" s="209" t="s">
        <v>1386</v>
      </c>
      <c r="H121" s="210">
        <v>0.56100000000000005</v>
      </c>
      <c r="I121" s="211"/>
      <c r="J121" s="212">
        <f>ROUND(I121*H121,2)</f>
        <v>0</v>
      </c>
      <c r="K121" s="208" t="s">
        <v>134</v>
      </c>
      <c r="L121" s="46"/>
      <c r="M121" s="213" t="s">
        <v>21</v>
      </c>
      <c r="N121" s="214" t="s">
        <v>44</v>
      </c>
      <c r="O121" s="86"/>
      <c r="P121" s="215">
        <f>O121*H121</f>
        <v>0</v>
      </c>
      <c r="Q121" s="215">
        <v>0.0044000000000000003</v>
      </c>
      <c r="R121" s="215">
        <f>Q121*H121</f>
        <v>0.0024684000000000004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516</v>
      </c>
      <c r="AT121" s="217" t="s">
        <v>130</v>
      </c>
      <c r="AU121" s="217" t="s">
        <v>82</v>
      </c>
      <c r="AY121" s="19" t="s">
        <v>128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78</v>
      </c>
      <c r="BK121" s="218">
        <f>ROUND(I121*H121,2)</f>
        <v>0</v>
      </c>
      <c r="BL121" s="19" t="s">
        <v>516</v>
      </c>
      <c r="BM121" s="217" t="s">
        <v>1387</v>
      </c>
    </row>
    <row r="122" s="2" customFormat="1">
      <c r="A122" s="40"/>
      <c r="B122" s="41"/>
      <c r="C122" s="42"/>
      <c r="D122" s="219" t="s">
        <v>136</v>
      </c>
      <c r="E122" s="42"/>
      <c r="F122" s="220" t="s">
        <v>1388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82</v>
      </c>
    </row>
    <row r="123" s="13" customFormat="1">
      <c r="A123" s="13"/>
      <c r="B123" s="224"/>
      <c r="C123" s="225"/>
      <c r="D123" s="226" t="s">
        <v>138</v>
      </c>
      <c r="E123" s="227" t="s">
        <v>21</v>
      </c>
      <c r="F123" s="228" t="s">
        <v>1389</v>
      </c>
      <c r="G123" s="225"/>
      <c r="H123" s="229">
        <v>0.56100000000000005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138</v>
      </c>
      <c r="AU123" s="235" t="s">
        <v>82</v>
      </c>
      <c r="AV123" s="13" t="s">
        <v>82</v>
      </c>
      <c r="AW123" s="13" t="s">
        <v>34</v>
      </c>
      <c r="AX123" s="13" t="s">
        <v>78</v>
      </c>
      <c r="AY123" s="235" t="s">
        <v>128</v>
      </c>
    </row>
    <row r="124" s="2" customFormat="1" ht="34.8" customHeight="1">
      <c r="A124" s="40"/>
      <c r="B124" s="41"/>
      <c r="C124" s="206" t="s">
        <v>182</v>
      </c>
      <c r="D124" s="206" t="s">
        <v>130</v>
      </c>
      <c r="E124" s="207" t="s">
        <v>1390</v>
      </c>
      <c r="F124" s="208" t="s">
        <v>1391</v>
      </c>
      <c r="G124" s="209" t="s">
        <v>294</v>
      </c>
      <c r="H124" s="210">
        <v>561</v>
      </c>
      <c r="I124" s="211"/>
      <c r="J124" s="212">
        <f>ROUND(I124*H124,2)</f>
        <v>0</v>
      </c>
      <c r="K124" s="208" t="s">
        <v>134</v>
      </c>
      <c r="L124" s="46"/>
      <c r="M124" s="213" t="s">
        <v>21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516</v>
      </c>
      <c r="AT124" s="217" t="s">
        <v>130</v>
      </c>
      <c r="AU124" s="217" t="s">
        <v>82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78</v>
      </c>
      <c r="BK124" s="218">
        <f>ROUND(I124*H124,2)</f>
        <v>0</v>
      </c>
      <c r="BL124" s="19" t="s">
        <v>516</v>
      </c>
      <c r="BM124" s="217" t="s">
        <v>1392</v>
      </c>
    </row>
    <row r="125" s="2" customFormat="1">
      <c r="A125" s="40"/>
      <c r="B125" s="41"/>
      <c r="C125" s="42"/>
      <c r="D125" s="219" t="s">
        <v>136</v>
      </c>
      <c r="E125" s="42"/>
      <c r="F125" s="220" t="s">
        <v>1393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136</v>
      </c>
      <c r="AU125" s="19" t="s">
        <v>82</v>
      </c>
    </row>
    <row r="126" s="13" customFormat="1">
      <c r="A126" s="13"/>
      <c r="B126" s="224"/>
      <c r="C126" s="225"/>
      <c r="D126" s="226" t="s">
        <v>138</v>
      </c>
      <c r="E126" s="227" t="s">
        <v>21</v>
      </c>
      <c r="F126" s="228" t="s">
        <v>1394</v>
      </c>
      <c r="G126" s="225"/>
      <c r="H126" s="229">
        <v>561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138</v>
      </c>
      <c r="AU126" s="235" t="s">
        <v>82</v>
      </c>
      <c r="AV126" s="13" t="s">
        <v>82</v>
      </c>
      <c r="AW126" s="13" t="s">
        <v>34</v>
      </c>
      <c r="AX126" s="13" t="s">
        <v>73</v>
      </c>
      <c r="AY126" s="235" t="s">
        <v>128</v>
      </c>
    </row>
    <row r="127" s="16" customFormat="1">
      <c r="A127" s="16"/>
      <c r="B127" s="272"/>
      <c r="C127" s="273"/>
      <c r="D127" s="226" t="s">
        <v>138</v>
      </c>
      <c r="E127" s="274" t="s">
        <v>21</v>
      </c>
      <c r="F127" s="275" t="s">
        <v>1395</v>
      </c>
      <c r="G127" s="273"/>
      <c r="H127" s="274" t="s">
        <v>21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1" t="s">
        <v>138</v>
      </c>
      <c r="AU127" s="281" t="s">
        <v>82</v>
      </c>
      <c r="AV127" s="16" t="s">
        <v>78</v>
      </c>
      <c r="AW127" s="16" t="s">
        <v>34</v>
      </c>
      <c r="AX127" s="16" t="s">
        <v>73</v>
      </c>
      <c r="AY127" s="281" t="s">
        <v>128</v>
      </c>
    </row>
    <row r="128" s="14" customFormat="1">
      <c r="A128" s="14"/>
      <c r="B128" s="236"/>
      <c r="C128" s="237"/>
      <c r="D128" s="226" t="s">
        <v>138</v>
      </c>
      <c r="E128" s="238" t="s">
        <v>21</v>
      </c>
      <c r="F128" s="239" t="s">
        <v>146</v>
      </c>
      <c r="G128" s="237"/>
      <c r="H128" s="240">
        <v>561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138</v>
      </c>
      <c r="AU128" s="246" t="s">
        <v>82</v>
      </c>
      <c r="AV128" s="14" t="s">
        <v>85</v>
      </c>
      <c r="AW128" s="14" t="s">
        <v>34</v>
      </c>
      <c r="AX128" s="14" t="s">
        <v>78</v>
      </c>
      <c r="AY128" s="246" t="s">
        <v>128</v>
      </c>
    </row>
    <row r="129" s="2" customFormat="1" ht="14.4" customHeight="1">
      <c r="A129" s="40"/>
      <c r="B129" s="41"/>
      <c r="C129" s="206" t="s">
        <v>188</v>
      </c>
      <c r="D129" s="206" t="s">
        <v>130</v>
      </c>
      <c r="E129" s="207" t="s">
        <v>1396</v>
      </c>
      <c r="F129" s="208" t="s">
        <v>1397</v>
      </c>
      <c r="G129" s="209" t="s">
        <v>178</v>
      </c>
      <c r="H129" s="210">
        <v>45.140000000000001</v>
      </c>
      <c r="I129" s="211"/>
      <c r="J129" s="212">
        <f>ROUND(I129*H129,2)</f>
        <v>0</v>
      </c>
      <c r="K129" s="208" t="s">
        <v>134</v>
      </c>
      <c r="L129" s="46"/>
      <c r="M129" s="213" t="s">
        <v>21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516</v>
      </c>
      <c r="AT129" s="217" t="s">
        <v>130</v>
      </c>
      <c r="AU129" s="217" t="s">
        <v>82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78</v>
      </c>
      <c r="BK129" s="218">
        <f>ROUND(I129*H129,2)</f>
        <v>0</v>
      </c>
      <c r="BL129" s="19" t="s">
        <v>516</v>
      </c>
      <c r="BM129" s="217" t="s">
        <v>1398</v>
      </c>
    </row>
    <row r="130" s="2" customFormat="1">
      <c r="A130" s="40"/>
      <c r="B130" s="41"/>
      <c r="C130" s="42"/>
      <c r="D130" s="219" t="s">
        <v>136</v>
      </c>
      <c r="E130" s="42"/>
      <c r="F130" s="220" t="s">
        <v>1399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136</v>
      </c>
      <c r="AU130" s="19" t="s">
        <v>82</v>
      </c>
    </row>
    <row r="131" s="13" customFormat="1">
      <c r="A131" s="13"/>
      <c r="B131" s="224"/>
      <c r="C131" s="225"/>
      <c r="D131" s="226" t="s">
        <v>138</v>
      </c>
      <c r="E131" s="227" t="s">
        <v>21</v>
      </c>
      <c r="F131" s="228" t="s">
        <v>1400</v>
      </c>
      <c r="G131" s="225"/>
      <c r="H131" s="229">
        <v>45.134999999999998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138</v>
      </c>
      <c r="AU131" s="235" t="s">
        <v>82</v>
      </c>
      <c r="AV131" s="13" t="s">
        <v>82</v>
      </c>
      <c r="AW131" s="13" t="s">
        <v>34</v>
      </c>
      <c r="AX131" s="13" t="s">
        <v>73</v>
      </c>
      <c r="AY131" s="235" t="s">
        <v>128</v>
      </c>
    </row>
    <row r="132" s="14" customFormat="1">
      <c r="A132" s="14"/>
      <c r="B132" s="236"/>
      <c r="C132" s="237"/>
      <c r="D132" s="226" t="s">
        <v>138</v>
      </c>
      <c r="E132" s="238" t="s">
        <v>21</v>
      </c>
      <c r="F132" s="239" t="s">
        <v>146</v>
      </c>
      <c r="G132" s="237"/>
      <c r="H132" s="240">
        <v>45.134999999999998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138</v>
      </c>
      <c r="AU132" s="246" t="s">
        <v>82</v>
      </c>
      <c r="AV132" s="14" t="s">
        <v>85</v>
      </c>
      <c r="AW132" s="14" t="s">
        <v>34</v>
      </c>
      <c r="AX132" s="14" t="s">
        <v>73</v>
      </c>
      <c r="AY132" s="246" t="s">
        <v>128</v>
      </c>
    </row>
    <row r="133" s="13" customFormat="1">
      <c r="A133" s="13"/>
      <c r="B133" s="224"/>
      <c r="C133" s="225"/>
      <c r="D133" s="226" t="s">
        <v>138</v>
      </c>
      <c r="E133" s="227" t="s">
        <v>21</v>
      </c>
      <c r="F133" s="228" t="s">
        <v>1401</v>
      </c>
      <c r="G133" s="225"/>
      <c r="H133" s="229">
        <v>45.140000000000001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138</v>
      </c>
      <c r="AU133" s="235" t="s">
        <v>82</v>
      </c>
      <c r="AV133" s="13" t="s">
        <v>82</v>
      </c>
      <c r="AW133" s="13" t="s">
        <v>34</v>
      </c>
      <c r="AX133" s="13" t="s">
        <v>78</v>
      </c>
      <c r="AY133" s="235" t="s">
        <v>128</v>
      </c>
    </row>
    <row r="134" s="2" customFormat="1" ht="22.2" customHeight="1">
      <c r="A134" s="40"/>
      <c r="B134" s="41"/>
      <c r="C134" s="206" t="s">
        <v>193</v>
      </c>
      <c r="D134" s="206" t="s">
        <v>130</v>
      </c>
      <c r="E134" s="207" t="s">
        <v>1402</v>
      </c>
      <c r="F134" s="208" t="s">
        <v>1403</v>
      </c>
      <c r="G134" s="209" t="s">
        <v>178</v>
      </c>
      <c r="H134" s="210">
        <v>90.269999999999996</v>
      </c>
      <c r="I134" s="211"/>
      <c r="J134" s="212">
        <f>ROUND(I134*H134,2)</f>
        <v>0</v>
      </c>
      <c r="K134" s="208" t="s">
        <v>134</v>
      </c>
      <c r="L134" s="46"/>
      <c r="M134" s="213" t="s">
        <v>21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516</v>
      </c>
      <c r="AT134" s="217" t="s">
        <v>130</v>
      </c>
      <c r="AU134" s="217" t="s">
        <v>82</v>
      </c>
      <c r="AY134" s="19" t="s">
        <v>128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78</v>
      </c>
      <c r="BK134" s="218">
        <f>ROUND(I134*H134,2)</f>
        <v>0</v>
      </c>
      <c r="BL134" s="19" t="s">
        <v>516</v>
      </c>
      <c r="BM134" s="217" t="s">
        <v>1404</v>
      </c>
    </row>
    <row r="135" s="2" customFormat="1">
      <c r="A135" s="40"/>
      <c r="B135" s="41"/>
      <c r="C135" s="42"/>
      <c r="D135" s="219" t="s">
        <v>136</v>
      </c>
      <c r="E135" s="42"/>
      <c r="F135" s="220" t="s">
        <v>1405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13" customFormat="1">
      <c r="A136" s="13"/>
      <c r="B136" s="224"/>
      <c r="C136" s="225"/>
      <c r="D136" s="226" t="s">
        <v>138</v>
      </c>
      <c r="E136" s="227" t="s">
        <v>21</v>
      </c>
      <c r="F136" s="228" t="s">
        <v>1406</v>
      </c>
      <c r="G136" s="225"/>
      <c r="H136" s="229">
        <v>90.269999999999996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138</v>
      </c>
      <c r="AU136" s="235" t="s">
        <v>82</v>
      </c>
      <c r="AV136" s="13" t="s">
        <v>82</v>
      </c>
      <c r="AW136" s="13" t="s">
        <v>34</v>
      </c>
      <c r="AX136" s="13" t="s">
        <v>78</v>
      </c>
      <c r="AY136" s="235" t="s">
        <v>128</v>
      </c>
    </row>
    <row r="137" s="2" customFormat="1" ht="30" customHeight="1">
      <c r="A137" s="40"/>
      <c r="B137" s="41"/>
      <c r="C137" s="206" t="s">
        <v>201</v>
      </c>
      <c r="D137" s="206" t="s">
        <v>130</v>
      </c>
      <c r="E137" s="207" t="s">
        <v>1407</v>
      </c>
      <c r="F137" s="208" t="s">
        <v>1408</v>
      </c>
      <c r="G137" s="209" t="s">
        <v>178</v>
      </c>
      <c r="H137" s="210">
        <v>812.42999999999995</v>
      </c>
      <c r="I137" s="211"/>
      <c r="J137" s="212">
        <f>ROUND(I137*H137,2)</f>
        <v>0</v>
      </c>
      <c r="K137" s="208" t="s">
        <v>134</v>
      </c>
      <c r="L137" s="46"/>
      <c r="M137" s="213" t="s">
        <v>21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516</v>
      </c>
      <c r="AT137" s="217" t="s">
        <v>130</v>
      </c>
      <c r="AU137" s="217" t="s">
        <v>82</v>
      </c>
      <c r="AY137" s="19" t="s">
        <v>128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78</v>
      </c>
      <c r="BK137" s="218">
        <f>ROUND(I137*H137,2)</f>
        <v>0</v>
      </c>
      <c r="BL137" s="19" t="s">
        <v>516</v>
      </c>
      <c r="BM137" s="217" t="s">
        <v>1409</v>
      </c>
    </row>
    <row r="138" s="2" customFormat="1">
      <c r="A138" s="40"/>
      <c r="B138" s="41"/>
      <c r="C138" s="42"/>
      <c r="D138" s="219" t="s">
        <v>136</v>
      </c>
      <c r="E138" s="42"/>
      <c r="F138" s="220" t="s">
        <v>1410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136</v>
      </c>
      <c r="AU138" s="19" t="s">
        <v>82</v>
      </c>
    </row>
    <row r="139" s="13" customFormat="1">
      <c r="A139" s="13"/>
      <c r="B139" s="224"/>
      <c r="C139" s="225"/>
      <c r="D139" s="226" t="s">
        <v>138</v>
      </c>
      <c r="E139" s="227" t="s">
        <v>21</v>
      </c>
      <c r="F139" s="228" t="s">
        <v>1411</v>
      </c>
      <c r="G139" s="225"/>
      <c r="H139" s="229">
        <v>812.42999999999995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138</v>
      </c>
      <c r="AU139" s="235" t="s">
        <v>82</v>
      </c>
      <c r="AV139" s="13" t="s">
        <v>82</v>
      </c>
      <c r="AW139" s="13" t="s">
        <v>34</v>
      </c>
      <c r="AX139" s="13" t="s">
        <v>73</v>
      </c>
      <c r="AY139" s="235" t="s">
        <v>128</v>
      </c>
    </row>
    <row r="140" s="14" customFormat="1">
      <c r="A140" s="14"/>
      <c r="B140" s="236"/>
      <c r="C140" s="237"/>
      <c r="D140" s="226" t="s">
        <v>138</v>
      </c>
      <c r="E140" s="238" t="s">
        <v>21</v>
      </c>
      <c r="F140" s="239" t="s">
        <v>146</v>
      </c>
      <c r="G140" s="237"/>
      <c r="H140" s="240">
        <v>812.42999999999995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138</v>
      </c>
      <c r="AU140" s="246" t="s">
        <v>82</v>
      </c>
      <c r="AV140" s="14" t="s">
        <v>85</v>
      </c>
      <c r="AW140" s="14" t="s">
        <v>34</v>
      </c>
      <c r="AX140" s="14" t="s">
        <v>78</v>
      </c>
      <c r="AY140" s="246" t="s">
        <v>128</v>
      </c>
    </row>
    <row r="141" s="2" customFormat="1" ht="19.8" customHeight="1">
      <c r="A141" s="40"/>
      <c r="B141" s="41"/>
      <c r="C141" s="206" t="s">
        <v>207</v>
      </c>
      <c r="D141" s="206" t="s">
        <v>130</v>
      </c>
      <c r="E141" s="207" t="s">
        <v>1412</v>
      </c>
      <c r="F141" s="208" t="s">
        <v>1413</v>
      </c>
      <c r="G141" s="209" t="s">
        <v>250</v>
      </c>
      <c r="H141" s="210">
        <v>162.5</v>
      </c>
      <c r="I141" s="211"/>
      <c r="J141" s="212">
        <f>ROUND(I141*H141,2)</f>
        <v>0</v>
      </c>
      <c r="K141" s="208" t="s">
        <v>134</v>
      </c>
      <c r="L141" s="46"/>
      <c r="M141" s="213" t="s">
        <v>21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516</v>
      </c>
      <c r="AT141" s="217" t="s">
        <v>130</v>
      </c>
      <c r="AU141" s="217" t="s">
        <v>82</v>
      </c>
      <c r="AY141" s="19" t="s">
        <v>128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78</v>
      </c>
      <c r="BK141" s="218">
        <f>ROUND(I141*H141,2)</f>
        <v>0</v>
      </c>
      <c r="BL141" s="19" t="s">
        <v>516</v>
      </c>
      <c r="BM141" s="217" t="s">
        <v>1414</v>
      </c>
    </row>
    <row r="142" s="2" customFormat="1">
      <c r="A142" s="40"/>
      <c r="B142" s="41"/>
      <c r="C142" s="42"/>
      <c r="D142" s="219" t="s">
        <v>136</v>
      </c>
      <c r="E142" s="42"/>
      <c r="F142" s="220" t="s">
        <v>1415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136</v>
      </c>
      <c r="AU142" s="19" t="s">
        <v>82</v>
      </c>
    </row>
    <row r="143" s="13" customFormat="1">
      <c r="A143" s="13"/>
      <c r="B143" s="224"/>
      <c r="C143" s="225"/>
      <c r="D143" s="226" t="s">
        <v>138</v>
      </c>
      <c r="E143" s="227" t="s">
        <v>21</v>
      </c>
      <c r="F143" s="228" t="s">
        <v>1416</v>
      </c>
      <c r="G143" s="225"/>
      <c r="H143" s="229">
        <v>162.48599999999999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138</v>
      </c>
      <c r="AU143" s="235" t="s">
        <v>82</v>
      </c>
      <c r="AV143" s="13" t="s">
        <v>82</v>
      </c>
      <c r="AW143" s="13" t="s">
        <v>34</v>
      </c>
      <c r="AX143" s="13" t="s">
        <v>73</v>
      </c>
      <c r="AY143" s="235" t="s">
        <v>128</v>
      </c>
    </row>
    <row r="144" s="14" customFormat="1">
      <c r="A144" s="14"/>
      <c r="B144" s="236"/>
      <c r="C144" s="237"/>
      <c r="D144" s="226" t="s">
        <v>138</v>
      </c>
      <c r="E144" s="238" t="s">
        <v>21</v>
      </c>
      <c r="F144" s="239" t="s">
        <v>146</v>
      </c>
      <c r="G144" s="237"/>
      <c r="H144" s="240">
        <v>162.48599999999999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138</v>
      </c>
      <c r="AU144" s="246" t="s">
        <v>82</v>
      </c>
      <c r="AV144" s="14" t="s">
        <v>85</v>
      </c>
      <c r="AW144" s="14" t="s">
        <v>34</v>
      </c>
      <c r="AX144" s="14" t="s">
        <v>73</v>
      </c>
      <c r="AY144" s="246" t="s">
        <v>128</v>
      </c>
    </row>
    <row r="145" s="13" customFormat="1">
      <c r="A145" s="13"/>
      <c r="B145" s="224"/>
      <c r="C145" s="225"/>
      <c r="D145" s="226" t="s">
        <v>138</v>
      </c>
      <c r="E145" s="227" t="s">
        <v>21</v>
      </c>
      <c r="F145" s="228" t="s">
        <v>1417</v>
      </c>
      <c r="G145" s="225"/>
      <c r="H145" s="229">
        <v>162.5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138</v>
      </c>
      <c r="AU145" s="235" t="s">
        <v>82</v>
      </c>
      <c r="AV145" s="13" t="s">
        <v>82</v>
      </c>
      <c r="AW145" s="13" t="s">
        <v>34</v>
      </c>
      <c r="AX145" s="13" t="s">
        <v>78</v>
      </c>
      <c r="AY145" s="235" t="s">
        <v>128</v>
      </c>
    </row>
    <row r="146" s="2" customFormat="1" ht="30" customHeight="1">
      <c r="A146" s="40"/>
      <c r="B146" s="41"/>
      <c r="C146" s="206" t="s">
        <v>213</v>
      </c>
      <c r="D146" s="206" t="s">
        <v>130</v>
      </c>
      <c r="E146" s="207" t="s">
        <v>1418</v>
      </c>
      <c r="F146" s="208" t="s">
        <v>1419</v>
      </c>
      <c r="G146" s="209" t="s">
        <v>294</v>
      </c>
      <c r="H146" s="210">
        <v>561</v>
      </c>
      <c r="I146" s="211"/>
      <c r="J146" s="212">
        <f>ROUND(I146*H146,2)</f>
        <v>0</v>
      </c>
      <c r="K146" s="208" t="s">
        <v>134</v>
      </c>
      <c r="L146" s="46"/>
      <c r="M146" s="213" t="s">
        <v>21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516</v>
      </c>
      <c r="AT146" s="217" t="s">
        <v>130</v>
      </c>
      <c r="AU146" s="217" t="s">
        <v>82</v>
      </c>
      <c r="AY146" s="19" t="s">
        <v>128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78</v>
      </c>
      <c r="BK146" s="218">
        <f>ROUND(I146*H146,2)</f>
        <v>0</v>
      </c>
      <c r="BL146" s="19" t="s">
        <v>516</v>
      </c>
      <c r="BM146" s="217" t="s">
        <v>1420</v>
      </c>
    </row>
    <row r="147" s="2" customFormat="1">
      <c r="A147" s="40"/>
      <c r="B147" s="41"/>
      <c r="C147" s="42"/>
      <c r="D147" s="219" t="s">
        <v>136</v>
      </c>
      <c r="E147" s="42"/>
      <c r="F147" s="220" t="s">
        <v>1421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136</v>
      </c>
      <c r="AU147" s="19" t="s">
        <v>82</v>
      </c>
    </row>
    <row r="148" s="13" customFormat="1">
      <c r="A148" s="13"/>
      <c r="B148" s="224"/>
      <c r="C148" s="225"/>
      <c r="D148" s="226" t="s">
        <v>138</v>
      </c>
      <c r="E148" s="227" t="s">
        <v>21</v>
      </c>
      <c r="F148" s="228" t="s">
        <v>1422</v>
      </c>
      <c r="G148" s="225"/>
      <c r="H148" s="229">
        <v>561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138</v>
      </c>
      <c r="AU148" s="235" t="s">
        <v>82</v>
      </c>
      <c r="AV148" s="13" t="s">
        <v>82</v>
      </c>
      <c r="AW148" s="13" t="s">
        <v>34</v>
      </c>
      <c r="AX148" s="13" t="s">
        <v>73</v>
      </c>
      <c r="AY148" s="235" t="s">
        <v>128</v>
      </c>
    </row>
    <row r="149" s="14" customFormat="1">
      <c r="A149" s="14"/>
      <c r="B149" s="236"/>
      <c r="C149" s="237"/>
      <c r="D149" s="226" t="s">
        <v>138</v>
      </c>
      <c r="E149" s="238" t="s">
        <v>21</v>
      </c>
      <c r="F149" s="239" t="s">
        <v>146</v>
      </c>
      <c r="G149" s="237"/>
      <c r="H149" s="240">
        <v>561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138</v>
      </c>
      <c r="AU149" s="246" t="s">
        <v>82</v>
      </c>
      <c r="AV149" s="14" t="s">
        <v>85</v>
      </c>
      <c r="AW149" s="14" t="s">
        <v>34</v>
      </c>
      <c r="AX149" s="14" t="s">
        <v>78</v>
      </c>
      <c r="AY149" s="246" t="s">
        <v>128</v>
      </c>
    </row>
    <row r="150" s="2" customFormat="1" ht="14.4" customHeight="1">
      <c r="A150" s="40"/>
      <c r="B150" s="41"/>
      <c r="C150" s="259" t="s">
        <v>8</v>
      </c>
      <c r="D150" s="259" t="s">
        <v>266</v>
      </c>
      <c r="E150" s="260" t="s">
        <v>267</v>
      </c>
      <c r="F150" s="261" t="s">
        <v>268</v>
      </c>
      <c r="G150" s="262" t="s">
        <v>250</v>
      </c>
      <c r="H150" s="263">
        <v>90.25</v>
      </c>
      <c r="I150" s="264"/>
      <c r="J150" s="265">
        <f>ROUND(I150*H150,2)</f>
        <v>0</v>
      </c>
      <c r="K150" s="261" t="s">
        <v>134</v>
      </c>
      <c r="L150" s="266"/>
      <c r="M150" s="267" t="s">
        <v>21</v>
      </c>
      <c r="N150" s="268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1423</v>
      </c>
      <c r="AT150" s="217" t="s">
        <v>266</v>
      </c>
      <c r="AU150" s="217" t="s">
        <v>82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78</v>
      </c>
      <c r="BK150" s="218">
        <f>ROUND(I150*H150,2)</f>
        <v>0</v>
      </c>
      <c r="BL150" s="19" t="s">
        <v>516</v>
      </c>
      <c r="BM150" s="217" t="s">
        <v>1424</v>
      </c>
    </row>
    <row r="151" s="13" customFormat="1">
      <c r="A151" s="13"/>
      <c r="B151" s="224"/>
      <c r="C151" s="225"/>
      <c r="D151" s="226" t="s">
        <v>138</v>
      </c>
      <c r="E151" s="227" t="s">
        <v>21</v>
      </c>
      <c r="F151" s="228" t="s">
        <v>1425</v>
      </c>
      <c r="G151" s="225"/>
      <c r="H151" s="229">
        <v>90.253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138</v>
      </c>
      <c r="AU151" s="235" t="s">
        <v>82</v>
      </c>
      <c r="AV151" s="13" t="s">
        <v>82</v>
      </c>
      <c r="AW151" s="13" t="s">
        <v>34</v>
      </c>
      <c r="AX151" s="13" t="s">
        <v>73</v>
      </c>
      <c r="AY151" s="235" t="s">
        <v>128</v>
      </c>
    </row>
    <row r="152" s="14" customFormat="1">
      <c r="A152" s="14"/>
      <c r="B152" s="236"/>
      <c r="C152" s="237"/>
      <c r="D152" s="226" t="s">
        <v>138</v>
      </c>
      <c r="E152" s="238" t="s">
        <v>21</v>
      </c>
      <c r="F152" s="239" t="s">
        <v>146</v>
      </c>
      <c r="G152" s="237"/>
      <c r="H152" s="240">
        <v>90.253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138</v>
      </c>
      <c r="AU152" s="246" t="s">
        <v>82</v>
      </c>
      <c r="AV152" s="14" t="s">
        <v>85</v>
      </c>
      <c r="AW152" s="14" t="s">
        <v>34</v>
      </c>
      <c r="AX152" s="14" t="s">
        <v>73</v>
      </c>
      <c r="AY152" s="246" t="s">
        <v>128</v>
      </c>
    </row>
    <row r="153" s="13" customFormat="1">
      <c r="A153" s="13"/>
      <c r="B153" s="224"/>
      <c r="C153" s="225"/>
      <c r="D153" s="226" t="s">
        <v>138</v>
      </c>
      <c r="E153" s="227" t="s">
        <v>21</v>
      </c>
      <c r="F153" s="228" t="s">
        <v>1426</v>
      </c>
      <c r="G153" s="225"/>
      <c r="H153" s="229">
        <v>90.25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138</v>
      </c>
      <c r="AU153" s="235" t="s">
        <v>82</v>
      </c>
      <c r="AV153" s="13" t="s">
        <v>82</v>
      </c>
      <c r="AW153" s="13" t="s">
        <v>34</v>
      </c>
      <c r="AX153" s="13" t="s">
        <v>78</v>
      </c>
      <c r="AY153" s="235" t="s">
        <v>128</v>
      </c>
    </row>
    <row r="154" s="2" customFormat="1" ht="22.2" customHeight="1">
      <c r="A154" s="40"/>
      <c r="B154" s="41"/>
      <c r="C154" s="206" t="s">
        <v>228</v>
      </c>
      <c r="D154" s="206" t="s">
        <v>130</v>
      </c>
      <c r="E154" s="207" t="s">
        <v>1427</v>
      </c>
      <c r="F154" s="208" t="s">
        <v>1428</v>
      </c>
      <c r="G154" s="209" t="s">
        <v>294</v>
      </c>
      <c r="H154" s="210">
        <v>561</v>
      </c>
      <c r="I154" s="211"/>
      <c r="J154" s="212">
        <f>ROUND(I154*H154,2)</f>
        <v>0</v>
      </c>
      <c r="K154" s="208" t="s">
        <v>134</v>
      </c>
      <c r="L154" s="46"/>
      <c r="M154" s="213" t="s">
        <v>21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516</v>
      </c>
      <c r="AT154" s="217" t="s">
        <v>130</v>
      </c>
      <c r="AU154" s="217" t="s">
        <v>82</v>
      </c>
      <c r="AY154" s="19" t="s">
        <v>128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78</v>
      </c>
      <c r="BK154" s="218">
        <f>ROUND(I154*H154,2)</f>
        <v>0</v>
      </c>
      <c r="BL154" s="19" t="s">
        <v>516</v>
      </c>
      <c r="BM154" s="217" t="s">
        <v>1429</v>
      </c>
    </row>
    <row r="155" s="2" customFormat="1">
      <c r="A155" s="40"/>
      <c r="B155" s="41"/>
      <c r="C155" s="42"/>
      <c r="D155" s="219" t="s">
        <v>136</v>
      </c>
      <c r="E155" s="42"/>
      <c r="F155" s="220" t="s">
        <v>1430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136</v>
      </c>
      <c r="AU155" s="19" t="s">
        <v>82</v>
      </c>
    </row>
    <row r="156" s="2" customFormat="1">
      <c r="A156" s="40"/>
      <c r="B156" s="41"/>
      <c r="C156" s="42"/>
      <c r="D156" s="226" t="s">
        <v>198</v>
      </c>
      <c r="E156" s="42"/>
      <c r="F156" s="247" t="s">
        <v>1431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198</v>
      </c>
      <c r="AU156" s="19" t="s">
        <v>82</v>
      </c>
    </row>
    <row r="157" s="13" customFormat="1">
      <c r="A157" s="13"/>
      <c r="B157" s="224"/>
      <c r="C157" s="225"/>
      <c r="D157" s="226" t="s">
        <v>138</v>
      </c>
      <c r="E157" s="227" t="s">
        <v>21</v>
      </c>
      <c r="F157" s="228" t="s">
        <v>1394</v>
      </c>
      <c r="G157" s="225"/>
      <c r="H157" s="229">
        <v>561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138</v>
      </c>
      <c r="AU157" s="235" t="s">
        <v>82</v>
      </c>
      <c r="AV157" s="13" t="s">
        <v>82</v>
      </c>
      <c r="AW157" s="13" t="s">
        <v>34</v>
      </c>
      <c r="AX157" s="13" t="s">
        <v>73</v>
      </c>
      <c r="AY157" s="235" t="s">
        <v>128</v>
      </c>
    </row>
    <row r="158" s="14" customFormat="1">
      <c r="A158" s="14"/>
      <c r="B158" s="236"/>
      <c r="C158" s="237"/>
      <c r="D158" s="226" t="s">
        <v>138</v>
      </c>
      <c r="E158" s="238" t="s">
        <v>21</v>
      </c>
      <c r="F158" s="239" t="s">
        <v>146</v>
      </c>
      <c r="G158" s="237"/>
      <c r="H158" s="240">
        <v>561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138</v>
      </c>
      <c r="AU158" s="246" t="s">
        <v>82</v>
      </c>
      <c r="AV158" s="14" t="s">
        <v>85</v>
      </c>
      <c r="AW158" s="14" t="s">
        <v>34</v>
      </c>
      <c r="AX158" s="14" t="s">
        <v>78</v>
      </c>
      <c r="AY158" s="246" t="s">
        <v>128</v>
      </c>
    </row>
    <row r="159" s="2" customFormat="1" ht="19.8" customHeight="1">
      <c r="A159" s="40"/>
      <c r="B159" s="41"/>
      <c r="C159" s="206" t="s">
        <v>235</v>
      </c>
      <c r="D159" s="206" t="s">
        <v>130</v>
      </c>
      <c r="E159" s="207" t="s">
        <v>1432</v>
      </c>
      <c r="F159" s="208" t="s">
        <v>1433</v>
      </c>
      <c r="G159" s="209" t="s">
        <v>294</v>
      </c>
      <c r="H159" s="210">
        <v>569</v>
      </c>
      <c r="I159" s="211"/>
      <c r="J159" s="212">
        <f>ROUND(I159*H159,2)</f>
        <v>0</v>
      </c>
      <c r="K159" s="208" t="s">
        <v>134</v>
      </c>
      <c r="L159" s="46"/>
      <c r="M159" s="213" t="s">
        <v>21</v>
      </c>
      <c r="N159" s="214" t="s">
        <v>44</v>
      </c>
      <c r="O159" s="86"/>
      <c r="P159" s="215">
        <f>O159*H159</f>
        <v>0</v>
      </c>
      <c r="Q159" s="215">
        <v>6.9999999999999994E-05</v>
      </c>
      <c r="R159" s="215">
        <f>Q159*H159</f>
        <v>0.039829999999999997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516</v>
      </c>
      <c r="AT159" s="217" t="s">
        <v>130</v>
      </c>
      <c r="AU159" s="217" t="s">
        <v>82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78</v>
      </c>
      <c r="BK159" s="218">
        <f>ROUND(I159*H159,2)</f>
        <v>0</v>
      </c>
      <c r="BL159" s="19" t="s">
        <v>516</v>
      </c>
      <c r="BM159" s="217" t="s">
        <v>1434</v>
      </c>
    </row>
    <row r="160" s="2" customFormat="1">
      <c r="A160" s="40"/>
      <c r="B160" s="41"/>
      <c r="C160" s="42"/>
      <c r="D160" s="219" t="s">
        <v>136</v>
      </c>
      <c r="E160" s="42"/>
      <c r="F160" s="220" t="s">
        <v>1435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136</v>
      </c>
      <c r="AU160" s="19" t="s">
        <v>82</v>
      </c>
    </row>
    <row r="161" s="2" customFormat="1">
      <c r="A161" s="40"/>
      <c r="B161" s="41"/>
      <c r="C161" s="42"/>
      <c r="D161" s="226" t="s">
        <v>198</v>
      </c>
      <c r="E161" s="42"/>
      <c r="F161" s="247" t="s">
        <v>1436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198</v>
      </c>
      <c r="AU161" s="19" t="s">
        <v>82</v>
      </c>
    </row>
    <row r="162" s="13" customFormat="1">
      <c r="A162" s="13"/>
      <c r="B162" s="224"/>
      <c r="C162" s="225"/>
      <c r="D162" s="226" t="s">
        <v>138</v>
      </c>
      <c r="E162" s="227" t="s">
        <v>21</v>
      </c>
      <c r="F162" s="228" t="s">
        <v>1437</v>
      </c>
      <c r="G162" s="225"/>
      <c r="H162" s="229">
        <v>569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138</v>
      </c>
      <c r="AU162" s="235" t="s">
        <v>82</v>
      </c>
      <c r="AV162" s="13" t="s">
        <v>82</v>
      </c>
      <c r="AW162" s="13" t="s">
        <v>34</v>
      </c>
      <c r="AX162" s="13" t="s">
        <v>78</v>
      </c>
      <c r="AY162" s="235" t="s">
        <v>128</v>
      </c>
    </row>
    <row r="163" s="2" customFormat="1" ht="14.4" customHeight="1">
      <c r="A163" s="40"/>
      <c r="B163" s="41"/>
      <c r="C163" s="206" t="s">
        <v>241</v>
      </c>
      <c r="D163" s="206" t="s">
        <v>130</v>
      </c>
      <c r="E163" s="207" t="s">
        <v>1438</v>
      </c>
      <c r="F163" s="208" t="s">
        <v>1439</v>
      </c>
      <c r="G163" s="209" t="s">
        <v>294</v>
      </c>
      <c r="H163" s="210">
        <v>417</v>
      </c>
      <c r="I163" s="211"/>
      <c r="J163" s="212">
        <f>ROUND(I163*H163,2)</f>
        <v>0</v>
      </c>
      <c r="K163" s="208" t="s">
        <v>21</v>
      </c>
      <c r="L163" s="46"/>
      <c r="M163" s="213" t="s">
        <v>21</v>
      </c>
      <c r="N163" s="214" t="s">
        <v>44</v>
      </c>
      <c r="O163" s="86"/>
      <c r="P163" s="215">
        <f>O163*H163</f>
        <v>0</v>
      </c>
      <c r="Q163" s="215">
        <v>0.23402999999999999</v>
      </c>
      <c r="R163" s="215">
        <f>Q163*H163</f>
        <v>97.590509999999995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516</v>
      </c>
      <c r="AT163" s="217" t="s">
        <v>130</v>
      </c>
      <c r="AU163" s="217" t="s">
        <v>82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78</v>
      </c>
      <c r="BK163" s="218">
        <f>ROUND(I163*H163,2)</f>
        <v>0</v>
      </c>
      <c r="BL163" s="19" t="s">
        <v>516</v>
      </c>
      <c r="BM163" s="217" t="s">
        <v>1440</v>
      </c>
    </row>
    <row r="164" s="13" customFormat="1">
      <c r="A164" s="13"/>
      <c r="B164" s="224"/>
      <c r="C164" s="225"/>
      <c r="D164" s="226" t="s">
        <v>138</v>
      </c>
      <c r="E164" s="227" t="s">
        <v>21</v>
      </c>
      <c r="F164" s="228" t="s">
        <v>1441</v>
      </c>
      <c r="G164" s="225"/>
      <c r="H164" s="229">
        <v>417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138</v>
      </c>
      <c r="AU164" s="235" t="s">
        <v>82</v>
      </c>
      <c r="AV164" s="13" t="s">
        <v>82</v>
      </c>
      <c r="AW164" s="13" t="s">
        <v>34</v>
      </c>
      <c r="AX164" s="13" t="s">
        <v>73</v>
      </c>
      <c r="AY164" s="235" t="s">
        <v>128</v>
      </c>
    </row>
    <row r="165" s="16" customFormat="1">
      <c r="A165" s="16"/>
      <c r="B165" s="272"/>
      <c r="C165" s="273"/>
      <c r="D165" s="226" t="s">
        <v>138</v>
      </c>
      <c r="E165" s="274" t="s">
        <v>21</v>
      </c>
      <c r="F165" s="275" t="s">
        <v>1442</v>
      </c>
      <c r="G165" s="273"/>
      <c r="H165" s="274" t="s">
        <v>21</v>
      </c>
      <c r="I165" s="276"/>
      <c r="J165" s="273"/>
      <c r="K165" s="273"/>
      <c r="L165" s="277"/>
      <c r="M165" s="278"/>
      <c r="N165" s="279"/>
      <c r="O165" s="279"/>
      <c r="P165" s="279"/>
      <c r="Q165" s="279"/>
      <c r="R165" s="279"/>
      <c r="S165" s="279"/>
      <c r="T165" s="280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81" t="s">
        <v>138</v>
      </c>
      <c r="AU165" s="281" t="s">
        <v>82</v>
      </c>
      <c r="AV165" s="16" t="s">
        <v>78</v>
      </c>
      <c r="AW165" s="16" t="s">
        <v>34</v>
      </c>
      <c r="AX165" s="16" t="s">
        <v>73</v>
      </c>
      <c r="AY165" s="281" t="s">
        <v>128</v>
      </c>
    </row>
    <row r="166" s="14" customFormat="1">
      <c r="A166" s="14"/>
      <c r="B166" s="236"/>
      <c r="C166" s="237"/>
      <c r="D166" s="226" t="s">
        <v>138</v>
      </c>
      <c r="E166" s="238" t="s">
        <v>21</v>
      </c>
      <c r="F166" s="239" t="s">
        <v>146</v>
      </c>
      <c r="G166" s="237"/>
      <c r="H166" s="240">
        <v>417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138</v>
      </c>
      <c r="AU166" s="246" t="s">
        <v>82</v>
      </c>
      <c r="AV166" s="14" t="s">
        <v>85</v>
      </c>
      <c r="AW166" s="14" t="s">
        <v>34</v>
      </c>
      <c r="AX166" s="14" t="s">
        <v>78</v>
      </c>
      <c r="AY166" s="246" t="s">
        <v>128</v>
      </c>
    </row>
    <row r="167" s="2" customFormat="1" ht="14.4" customHeight="1">
      <c r="A167" s="40"/>
      <c r="B167" s="41"/>
      <c r="C167" s="259" t="s">
        <v>247</v>
      </c>
      <c r="D167" s="259" t="s">
        <v>266</v>
      </c>
      <c r="E167" s="260" t="s">
        <v>1443</v>
      </c>
      <c r="F167" s="261" t="s">
        <v>1444</v>
      </c>
      <c r="G167" s="262" t="s">
        <v>250</v>
      </c>
      <c r="H167" s="263">
        <v>31.84</v>
      </c>
      <c r="I167" s="264"/>
      <c r="J167" s="265">
        <f>ROUND(I167*H167,2)</f>
        <v>0</v>
      </c>
      <c r="K167" s="261" t="s">
        <v>134</v>
      </c>
      <c r="L167" s="266"/>
      <c r="M167" s="267" t="s">
        <v>21</v>
      </c>
      <c r="N167" s="268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1423</v>
      </c>
      <c r="AT167" s="217" t="s">
        <v>266</v>
      </c>
      <c r="AU167" s="217" t="s">
        <v>82</v>
      </c>
      <c r="AY167" s="19" t="s">
        <v>128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78</v>
      </c>
      <c r="BK167" s="218">
        <f>ROUND(I167*H167,2)</f>
        <v>0</v>
      </c>
      <c r="BL167" s="19" t="s">
        <v>516</v>
      </c>
      <c r="BM167" s="217" t="s">
        <v>1445</v>
      </c>
    </row>
    <row r="168" s="2" customFormat="1">
      <c r="A168" s="40"/>
      <c r="B168" s="41"/>
      <c r="C168" s="42"/>
      <c r="D168" s="226" t="s">
        <v>198</v>
      </c>
      <c r="E168" s="42"/>
      <c r="F168" s="247" t="s">
        <v>1446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198</v>
      </c>
      <c r="AU168" s="19" t="s">
        <v>82</v>
      </c>
    </row>
    <row r="169" s="13" customFormat="1">
      <c r="A169" s="13"/>
      <c r="B169" s="224"/>
      <c r="C169" s="225"/>
      <c r="D169" s="226" t="s">
        <v>138</v>
      </c>
      <c r="E169" s="227" t="s">
        <v>21</v>
      </c>
      <c r="F169" s="228" t="s">
        <v>1447</v>
      </c>
      <c r="G169" s="225"/>
      <c r="H169" s="229">
        <v>31.84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138</v>
      </c>
      <c r="AU169" s="235" t="s">
        <v>82</v>
      </c>
      <c r="AV169" s="13" t="s">
        <v>82</v>
      </c>
      <c r="AW169" s="13" t="s">
        <v>34</v>
      </c>
      <c r="AX169" s="13" t="s">
        <v>73</v>
      </c>
      <c r="AY169" s="235" t="s">
        <v>128</v>
      </c>
    </row>
    <row r="170" s="14" customFormat="1">
      <c r="A170" s="14"/>
      <c r="B170" s="236"/>
      <c r="C170" s="237"/>
      <c r="D170" s="226" t="s">
        <v>138</v>
      </c>
      <c r="E170" s="238" t="s">
        <v>21</v>
      </c>
      <c r="F170" s="239" t="s">
        <v>146</v>
      </c>
      <c r="G170" s="237"/>
      <c r="H170" s="240">
        <v>31.84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138</v>
      </c>
      <c r="AU170" s="246" t="s">
        <v>82</v>
      </c>
      <c r="AV170" s="14" t="s">
        <v>85</v>
      </c>
      <c r="AW170" s="14" t="s">
        <v>34</v>
      </c>
      <c r="AX170" s="14" t="s">
        <v>78</v>
      </c>
      <c r="AY170" s="246" t="s">
        <v>128</v>
      </c>
    </row>
    <row r="171" s="2" customFormat="1" ht="19.8" customHeight="1">
      <c r="A171" s="40"/>
      <c r="B171" s="41"/>
      <c r="C171" s="206" t="s">
        <v>255</v>
      </c>
      <c r="D171" s="206" t="s">
        <v>130</v>
      </c>
      <c r="E171" s="207" t="s">
        <v>1448</v>
      </c>
      <c r="F171" s="208" t="s">
        <v>1449</v>
      </c>
      <c r="G171" s="209" t="s">
        <v>294</v>
      </c>
      <c r="H171" s="210">
        <v>43</v>
      </c>
      <c r="I171" s="211"/>
      <c r="J171" s="212">
        <f>ROUND(I171*H171,2)</f>
        <v>0</v>
      </c>
      <c r="K171" s="208" t="s">
        <v>134</v>
      </c>
      <c r="L171" s="46"/>
      <c r="M171" s="213" t="s">
        <v>21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516</v>
      </c>
      <c r="AT171" s="217" t="s">
        <v>130</v>
      </c>
      <c r="AU171" s="217" t="s">
        <v>82</v>
      </c>
      <c r="AY171" s="19" t="s">
        <v>128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78</v>
      </c>
      <c r="BK171" s="218">
        <f>ROUND(I171*H171,2)</f>
        <v>0</v>
      </c>
      <c r="BL171" s="19" t="s">
        <v>516</v>
      </c>
      <c r="BM171" s="217" t="s">
        <v>1450</v>
      </c>
    </row>
    <row r="172" s="2" customFormat="1">
      <c r="A172" s="40"/>
      <c r="B172" s="41"/>
      <c r="C172" s="42"/>
      <c r="D172" s="219" t="s">
        <v>136</v>
      </c>
      <c r="E172" s="42"/>
      <c r="F172" s="220" t="s">
        <v>1451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136</v>
      </c>
      <c r="AU172" s="19" t="s">
        <v>82</v>
      </c>
    </row>
    <row r="173" s="13" customFormat="1">
      <c r="A173" s="13"/>
      <c r="B173" s="224"/>
      <c r="C173" s="225"/>
      <c r="D173" s="226" t="s">
        <v>138</v>
      </c>
      <c r="E173" s="227" t="s">
        <v>21</v>
      </c>
      <c r="F173" s="228" t="s">
        <v>405</v>
      </c>
      <c r="G173" s="225"/>
      <c r="H173" s="229">
        <v>43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138</v>
      </c>
      <c r="AU173" s="235" t="s">
        <v>82</v>
      </c>
      <c r="AV173" s="13" t="s">
        <v>82</v>
      </c>
      <c r="AW173" s="13" t="s">
        <v>34</v>
      </c>
      <c r="AX173" s="13" t="s">
        <v>73</v>
      </c>
      <c r="AY173" s="235" t="s">
        <v>128</v>
      </c>
    </row>
    <row r="174" s="14" customFormat="1">
      <c r="A174" s="14"/>
      <c r="B174" s="236"/>
      <c r="C174" s="237"/>
      <c r="D174" s="226" t="s">
        <v>138</v>
      </c>
      <c r="E174" s="238" t="s">
        <v>21</v>
      </c>
      <c r="F174" s="239" t="s">
        <v>146</v>
      </c>
      <c r="G174" s="237"/>
      <c r="H174" s="240">
        <v>43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138</v>
      </c>
      <c r="AU174" s="246" t="s">
        <v>82</v>
      </c>
      <c r="AV174" s="14" t="s">
        <v>85</v>
      </c>
      <c r="AW174" s="14" t="s">
        <v>34</v>
      </c>
      <c r="AX174" s="14" t="s">
        <v>78</v>
      </c>
      <c r="AY174" s="246" t="s">
        <v>128</v>
      </c>
    </row>
    <row r="175" s="2" customFormat="1" ht="22.2" customHeight="1">
      <c r="A175" s="40"/>
      <c r="B175" s="41"/>
      <c r="C175" s="259" t="s">
        <v>7</v>
      </c>
      <c r="D175" s="259" t="s">
        <v>266</v>
      </c>
      <c r="E175" s="260" t="s">
        <v>1452</v>
      </c>
      <c r="F175" s="261" t="s">
        <v>1453</v>
      </c>
      <c r="G175" s="262" t="s">
        <v>294</v>
      </c>
      <c r="H175" s="263">
        <v>45.149999999999999</v>
      </c>
      <c r="I175" s="264"/>
      <c r="J175" s="265">
        <f>ROUND(I175*H175,2)</f>
        <v>0</v>
      </c>
      <c r="K175" s="261" t="s">
        <v>21</v>
      </c>
      <c r="L175" s="266"/>
      <c r="M175" s="267" t="s">
        <v>21</v>
      </c>
      <c r="N175" s="268" t="s">
        <v>44</v>
      </c>
      <c r="O175" s="86"/>
      <c r="P175" s="215">
        <f>O175*H175</f>
        <v>0</v>
      </c>
      <c r="Q175" s="215">
        <v>0.00077999999999999999</v>
      </c>
      <c r="R175" s="215">
        <f>Q175*H175</f>
        <v>0.035216999999999998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1454</v>
      </c>
      <c r="AT175" s="217" t="s">
        <v>266</v>
      </c>
      <c r="AU175" s="217" t="s">
        <v>82</v>
      </c>
      <c r="AY175" s="19" t="s">
        <v>128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78</v>
      </c>
      <c r="BK175" s="218">
        <f>ROUND(I175*H175,2)</f>
        <v>0</v>
      </c>
      <c r="BL175" s="19" t="s">
        <v>1454</v>
      </c>
      <c r="BM175" s="217" t="s">
        <v>1455</v>
      </c>
    </row>
    <row r="176" s="13" customFormat="1">
      <c r="A176" s="13"/>
      <c r="B176" s="224"/>
      <c r="C176" s="225"/>
      <c r="D176" s="226" t="s">
        <v>138</v>
      </c>
      <c r="E176" s="227" t="s">
        <v>21</v>
      </c>
      <c r="F176" s="228" t="s">
        <v>1456</v>
      </c>
      <c r="G176" s="225"/>
      <c r="H176" s="229">
        <v>45.149999999999999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138</v>
      </c>
      <c r="AU176" s="235" t="s">
        <v>82</v>
      </c>
      <c r="AV176" s="13" t="s">
        <v>82</v>
      </c>
      <c r="AW176" s="13" t="s">
        <v>34</v>
      </c>
      <c r="AX176" s="13" t="s">
        <v>73</v>
      </c>
      <c r="AY176" s="235" t="s">
        <v>128</v>
      </c>
    </row>
    <row r="177" s="14" customFormat="1">
      <c r="A177" s="14"/>
      <c r="B177" s="236"/>
      <c r="C177" s="237"/>
      <c r="D177" s="226" t="s">
        <v>138</v>
      </c>
      <c r="E177" s="238" t="s">
        <v>21</v>
      </c>
      <c r="F177" s="239" t="s">
        <v>146</v>
      </c>
      <c r="G177" s="237"/>
      <c r="H177" s="240">
        <v>45.149999999999999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138</v>
      </c>
      <c r="AU177" s="246" t="s">
        <v>82</v>
      </c>
      <c r="AV177" s="14" t="s">
        <v>85</v>
      </c>
      <c r="AW177" s="14" t="s">
        <v>34</v>
      </c>
      <c r="AX177" s="14" t="s">
        <v>78</v>
      </c>
      <c r="AY177" s="246" t="s">
        <v>128</v>
      </c>
    </row>
    <row r="178" s="2" customFormat="1" ht="19.8" customHeight="1">
      <c r="A178" s="40"/>
      <c r="B178" s="41"/>
      <c r="C178" s="206" t="s">
        <v>272</v>
      </c>
      <c r="D178" s="206" t="s">
        <v>130</v>
      </c>
      <c r="E178" s="207" t="s">
        <v>1457</v>
      </c>
      <c r="F178" s="208" t="s">
        <v>1458</v>
      </c>
      <c r="G178" s="209" t="s">
        <v>294</v>
      </c>
      <c r="H178" s="210">
        <v>561</v>
      </c>
      <c r="I178" s="211"/>
      <c r="J178" s="212">
        <f>ROUND(I178*H178,2)</f>
        <v>0</v>
      </c>
      <c r="K178" s="208" t="s">
        <v>134</v>
      </c>
      <c r="L178" s="46"/>
      <c r="M178" s="213" t="s">
        <v>21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516</v>
      </c>
      <c r="AT178" s="217" t="s">
        <v>130</v>
      </c>
      <c r="AU178" s="217" t="s">
        <v>82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78</v>
      </c>
      <c r="BK178" s="218">
        <f>ROUND(I178*H178,2)</f>
        <v>0</v>
      </c>
      <c r="BL178" s="19" t="s">
        <v>516</v>
      </c>
      <c r="BM178" s="217" t="s">
        <v>1459</v>
      </c>
    </row>
    <row r="179" s="2" customFormat="1">
      <c r="A179" s="40"/>
      <c r="B179" s="41"/>
      <c r="C179" s="42"/>
      <c r="D179" s="219" t="s">
        <v>136</v>
      </c>
      <c r="E179" s="42"/>
      <c r="F179" s="220" t="s">
        <v>1460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136</v>
      </c>
      <c r="AU179" s="19" t="s">
        <v>82</v>
      </c>
    </row>
    <row r="180" s="13" customFormat="1">
      <c r="A180" s="13"/>
      <c r="B180" s="224"/>
      <c r="C180" s="225"/>
      <c r="D180" s="226" t="s">
        <v>138</v>
      </c>
      <c r="E180" s="227" t="s">
        <v>21</v>
      </c>
      <c r="F180" s="228" t="s">
        <v>1394</v>
      </c>
      <c r="G180" s="225"/>
      <c r="H180" s="229">
        <v>561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138</v>
      </c>
      <c r="AU180" s="235" t="s">
        <v>82</v>
      </c>
      <c r="AV180" s="13" t="s">
        <v>82</v>
      </c>
      <c r="AW180" s="13" t="s">
        <v>34</v>
      </c>
      <c r="AX180" s="13" t="s">
        <v>78</v>
      </c>
      <c r="AY180" s="235" t="s">
        <v>128</v>
      </c>
    </row>
    <row r="181" s="2" customFormat="1" ht="22.2" customHeight="1">
      <c r="A181" s="40"/>
      <c r="B181" s="41"/>
      <c r="C181" s="259" t="s">
        <v>278</v>
      </c>
      <c r="D181" s="259" t="s">
        <v>266</v>
      </c>
      <c r="E181" s="260" t="s">
        <v>1461</v>
      </c>
      <c r="F181" s="261" t="s">
        <v>1462</v>
      </c>
      <c r="G181" s="262" t="s">
        <v>294</v>
      </c>
      <c r="H181" s="263">
        <v>589.04999999999995</v>
      </c>
      <c r="I181" s="264"/>
      <c r="J181" s="265">
        <f>ROUND(I181*H181,2)</f>
        <v>0</v>
      </c>
      <c r="K181" s="261" t="s">
        <v>21</v>
      </c>
      <c r="L181" s="266"/>
      <c r="M181" s="267" t="s">
        <v>21</v>
      </c>
      <c r="N181" s="268" t="s">
        <v>44</v>
      </c>
      <c r="O181" s="86"/>
      <c r="P181" s="215">
        <f>O181*H181</f>
        <v>0</v>
      </c>
      <c r="Q181" s="215">
        <v>6.9999999999999994E-05</v>
      </c>
      <c r="R181" s="215">
        <f>Q181*H181</f>
        <v>0.041233499999999992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1454</v>
      </c>
      <c r="AT181" s="217" t="s">
        <v>266</v>
      </c>
      <c r="AU181" s="217" t="s">
        <v>82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78</v>
      </c>
      <c r="BK181" s="218">
        <f>ROUND(I181*H181,2)</f>
        <v>0</v>
      </c>
      <c r="BL181" s="19" t="s">
        <v>1454</v>
      </c>
      <c r="BM181" s="217" t="s">
        <v>1463</v>
      </c>
    </row>
    <row r="182" s="13" customFormat="1">
      <c r="A182" s="13"/>
      <c r="B182" s="224"/>
      <c r="C182" s="225"/>
      <c r="D182" s="226" t="s">
        <v>138</v>
      </c>
      <c r="E182" s="227" t="s">
        <v>21</v>
      </c>
      <c r="F182" s="228" t="s">
        <v>1464</v>
      </c>
      <c r="G182" s="225"/>
      <c r="H182" s="229">
        <v>589.04999999999995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138</v>
      </c>
      <c r="AU182" s="235" t="s">
        <v>82</v>
      </c>
      <c r="AV182" s="13" t="s">
        <v>82</v>
      </c>
      <c r="AW182" s="13" t="s">
        <v>34</v>
      </c>
      <c r="AX182" s="13" t="s">
        <v>73</v>
      </c>
      <c r="AY182" s="235" t="s">
        <v>128</v>
      </c>
    </row>
    <row r="183" s="14" customFormat="1">
      <c r="A183" s="14"/>
      <c r="B183" s="236"/>
      <c r="C183" s="237"/>
      <c r="D183" s="226" t="s">
        <v>138</v>
      </c>
      <c r="E183" s="238" t="s">
        <v>21</v>
      </c>
      <c r="F183" s="239" t="s">
        <v>146</v>
      </c>
      <c r="G183" s="237"/>
      <c r="H183" s="240">
        <v>589.04999999999995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138</v>
      </c>
      <c r="AU183" s="246" t="s">
        <v>82</v>
      </c>
      <c r="AV183" s="14" t="s">
        <v>85</v>
      </c>
      <c r="AW183" s="14" t="s">
        <v>34</v>
      </c>
      <c r="AX183" s="14" t="s">
        <v>78</v>
      </c>
      <c r="AY183" s="246" t="s">
        <v>128</v>
      </c>
    </row>
    <row r="184" s="2" customFormat="1" ht="22.2" customHeight="1">
      <c r="A184" s="40"/>
      <c r="B184" s="41"/>
      <c r="C184" s="206" t="s">
        <v>284</v>
      </c>
      <c r="D184" s="206" t="s">
        <v>130</v>
      </c>
      <c r="E184" s="207" t="s">
        <v>1465</v>
      </c>
      <c r="F184" s="208" t="s">
        <v>1466</v>
      </c>
      <c r="G184" s="209" t="s">
        <v>316</v>
      </c>
      <c r="H184" s="210">
        <v>8</v>
      </c>
      <c r="I184" s="211"/>
      <c r="J184" s="212">
        <f>ROUND(I184*H184,2)</f>
        <v>0</v>
      </c>
      <c r="K184" s="208" t="s">
        <v>134</v>
      </c>
      <c r="L184" s="46"/>
      <c r="M184" s="213" t="s">
        <v>21</v>
      </c>
      <c r="N184" s="214" t="s">
        <v>44</v>
      </c>
      <c r="O184" s="86"/>
      <c r="P184" s="215">
        <f>O184*H184</f>
        <v>0</v>
      </c>
      <c r="Q184" s="215">
        <v>0.37430000000000002</v>
      </c>
      <c r="R184" s="215">
        <f>Q184*H184</f>
        <v>2.9944000000000002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516</v>
      </c>
      <c r="AT184" s="217" t="s">
        <v>130</v>
      </c>
      <c r="AU184" s="217" t="s">
        <v>82</v>
      </c>
      <c r="AY184" s="19" t="s">
        <v>128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78</v>
      </c>
      <c r="BK184" s="218">
        <f>ROUND(I184*H184,2)</f>
        <v>0</v>
      </c>
      <c r="BL184" s="19" t="s">
        <v>516</v>
      </c>
      <c r="BM184" s="217" t="s">
        <v>1467</v>
      </c>
    </row>
    <row r="185" s="2" customFormat="1">
      <c r="A185" s="40"/>
      <c r="B185" s="41"/>
      <c r="C185" s="42"/>
      <c r="D185" s="219" t="s">
        <v>136</v>
      </c>
      <c r="E185" s="42"/>
      <c r="F185" s="220" t="s">
        <v>1468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136</v>
      </c>
      <c r="AU185" s="19" t="s">
        <v>82</v>
      </c>
    </row>
    <row r="186" s="13" customFormat="1">
      <c r="A186" s="13"/>
      <c r="B186" s="224"/>
      <c r="C186" s="225"/>
      <c r="D186" s="226" t="s">
        <v>138</v>
      </c>
      <c r="E186" s="227" t="s">
        <v>21</v>
      </c>
      <c r="F186" s="228" t="s">
        <v>1469</v>
      </c>
      <c r="G186" s="225"/>
      <c r="H186" s="229">
        <v>8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138</v>
      </c>
      <c r="AU186" s="235" t="s">
        <v>82</v>
      </c>
      <c r="AV186" s="13" t="s">
        <v>82</v>
      </c>
      <c r="AW186" s="13" t="s">
        <v>34</v>
      </c>
      <c r="AX186" s="13" t="s">
        <v>78</v>
      </c>
      <c r="AY186" s="235" t="s">
        <v>128</v>
      </c>
    </row>
    <row r="187" s="2" customFormat="1" ht="14.4" customHeight="1">
      <c r="A187" s="40"/>
      <c r="B187" s="41"/>
      <c r="C187" s="259" t="s">
        <v>291</v>
      </c>
      <c r="D187" s="259" t="s">
        <v>266</v>
      </c>
      <c r="E187" s="260" t="s">
        <v>1470</v>
      </c>
      <c r="F187" s="261" t="s">
        <v>1471</v>
      </c>
      <c r="G187" s="262" t="s">
        <v>316</v>
      </c>
      <c r="H187" s="263">
        <v>8</v>
      </c>
      <c r="I187" s="264"/>
      <c r="J187" s="265">
        <f>ROUND(I187*H187,2)</f>
        <v>0</v>
      </c>
      <c r="K187" s="261" t="s">
        <v>21</v>
      </c>
      <c r="L187" s="266"/>
      <c r="M187" s="267" t="s">
        <v>21</v>
      </c>
      <c r="N187" s="268" t="s">
        <v>44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1454</v>
      </c>
      <c r="AT187" s="217" t="s">
        <v>266</v>
      </c>
      <c r="AU187" s="217" t="s">
        <v>82</v>
      </c>
      <c r="AY187" s="19" t="s">
        <v>128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78</v>
      </c>
      <c r="BK187" s="218">
        <f>ROUND(I187*H187,2)</f>
        <v>0</v>
      </c>
      <c r="BL187" s="19" t="s">
        <v>1454</v>
      </c>
      <c r="BM187" s="217" t="s">
        <v>1472</v>
      </c>
    </row>
    <row r="188" s="2" customFormat="1">
      <c r="A188" s="40"/>
      <c r="B188" s="41"/>
      <c r="C188" s="42"/>
      <c r="D188" s="226" t="s">
        <v>198</v>
      </c>
      <c r="E188" s="42"/>
      <c r="F188" s="247" t="s">
        <v>1473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198</v>
      </c>
      <c r="AU188" s="19" t="s">
        <v>82</v>
      </c>
    </row>
    <row r="189" s="13" customFormat="1">
      <c r="A189" s="13"/>
      <c r="B189" s="224"/>
      <c r="C189" s="225"/>
      <c r="D189" s="226" t="s">
        <v>138</v>
      </c>
      <c r="E189" s="227" t="s">
        <v>21</v>
      </c>
      <c r="F189" s="228" t="s">
        <v>175</v>
      </c>
      <c r="G189" s="225"/>
      <c r="H189" s="229">
        <v>8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138</v>
      </c>
      <c r="AU189" s="235" t="s">
        <v>82</v>
      </c>
      <c r="AV189" s="13" t="s">
        <v>82</v>
      </c>
      <c r="AW189" s="13" t="s">
        <v>34</v>
      </c>
      <c r="AX189" s="13" t="s">
        <v>78</v>
      </c>
      <c r="AY189" s="235" t="s">
        <v>128</v>
      </c>
    </row>
    <row r="190" s="2" customFormat="1" ht="19.8" customHeight="1">
      <c r="A190" s="40"/>
      <c r="B190" s="41"/>
      <c r="C190" s="206" t="s">
        <v>298</v>
      </c>
      <c r="D190" s="206" t="s">
        <v>130</v>
      </c>
      <c r="E190" s="207" t="s">
        <v>1474</v>
      </c>
      <c r="F190" s="208" t="s">
        <v>1475</v>
      </c>
      <c r="G190" s="209" t="s">
        <v>316</v>
      </c>
      <c r="H190" s="210">
        <v>8</v>
      </c>
      <c r="I190" s="211"/>
      <c r="J190" s="212">
        <f>ROUND(I190*H190,2)</f>
        <v>0</v>
      </c>
      <c r="K190" s="208" t="s">
        <v>134</v>
      </c>
      <c r="L190" s="46"/>
      <c r="M190" s="213" t="s">
        <v>21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516</v>
      </c>
      <c r="AT190" s="217" t="s">
        <v>130</v>
      </c>
      <c r="AU190" s="217" t="s">
        <v>82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78</v>
      </c>
      <c r="BK190" s="218">
        <f>ROUND(I190*H190,2)</f>
        <v>0</v>
      </c>
      <c r="BL190" s="19" t="s">
        <v>516</v>
      </c>
      <c r="BM190" s="217" t="s">
        <v>1476</v>
      </c>
    </row>
    <row r="191" s="2" customFormat="1">
      <c r="A191" s="40"/>
      <c r="B191" s="41"/>
      <c r="C191" s="42"/>
      <c r="D191" s="219" t="s">
        <v>136</v>
      </c>
      <c r="E191" s="42"/>
      <c r="F191" s="220" t="s">
        <v>1477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82</v>
      </c>
    </row>
    <row r="192" s="13" customFormat="1">
      <c r="A192" s="13"/>
      <c r="B192" s="224"/>
      <c r="C192" s="225"/>
      <c r="D192" s="226" t="s">
        <v>138</v>
      </c>
      <c r="E192" s="227" t="s">
        <v>21</v>
      </c>
      <c r="F192" s="228" t="s">
        <v>175</v>
      </c>
      <c r="G192" s="225"/>
      <c r="H192" s="229">
        <v>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138</v>
      </c>
      <c r="AU192" s="235" t="s">
        <v>82</v>
      </c>
      <c r="AV192" s="13" t="s">
        <v>82</v>
      </c>
      <c r="AW192" s="13" t="s">
        <v>34</v>
      </c>
      <c r="AX192" s="13" t="s">
        <v>78</v>
      </c>
      <c r="AY192" s="235" t="s">
        <v>128</v>
      </c>
    </row>
    <row r="193" s="2" customFormat="1" ht="19.8" customHeight="1">
      <c r="A193" s="40"/>
      <c r="B193" s="41"/>
      <c r="C193" s="259" t="s">
        <v>305</v>
      </c>
      <c r="D193" s="259" t="s">
        <v>266</v>
      </c>
      <c r="E193" s="260" t="s">
        <v>1478</v>
      </c>
      <c r="F193" s="261" t="s">
        <v>1479</v>
      </c>
      <c r="G193" s="262" t="s">
        <v>316</v>
      </c>
      <c r="H193" s="263">
        <v>8</v>
      </c>
      <c r="I193" s="264"/>
      <c r="J193" s="265">
        <f>ROUND(I193*H193,2)</f>
        <v>0</v>
      </c>
      <c r="K193" s="261" t="s">
        <v>21</v>
      </c>
      <c r="L193" s="266"/>
      <c r="M193" s="267" t="s">
        <v>21</v>
      </c>
      <c r="N193" s="268" t="s">
        <v>44</v>
      </c>
      <c r="O193" s="86"/>
      <c r="P193" s="215">
        <f>O193*H193</f>
        <v>0</v>
      </c>
      <c r="Q193" s="215">
        <v>0.0030000000000000001</v>
      </c>
      <c r="R193" s="215">
        <f>Q193*H193</f>
        <v>0.024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1423</v>
      </c>
      <c r="AT193" s="217" t="s">
        <v>266</v>
      </c>
      <c r="AU193" s="217" t="s">
        <v>82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78</v>
      </c>
      <c r="BK193" s="218">
        <f>ROUND(I193*H193,2)</f>
        <v>0</v>
      </c>
      <c r="BL193" s="19" t="s">
        <v>516</v>
      </c>
      <c r="BM193" s="217" t="s">
        <v>1480</v>
      </c>
    </row>
    <row r="194" s="13" customFormat="1">
      <c r="A194" s="13"/>
      <c r="B194" s="224"/>
      <c r="C194" s="225"/>
      <c r="D194" s="226" t="s">
        <v>138</v>
      </c>
      <c r="E194" s="227" t="s">
        <v>21</v>
      </c>
      <c r="F194" s="228" t="s">
        <v>175</v>
      </c>
      <c r="G194" s="225"/>
      <c r="H194" s="229">
        <v>8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138</v>
      </c>
      <c r="AU194" s="235" t="s">
        <v>82</v>
      </c>
      <c r="AV194" s="13" t="s">
        <v>82</v>
      </c>
      <c r="AW194" s="13" t="s">
        <v>34</v>
      </c>
      <c r="AX194" s="13" t="s">
        <v>78</v>
      </c>
      <c r="AY194" s="235" t="s">
        <v>128</v>
      </c>
    </row>
    <row r="195" s="2" customFormat="1" ht="14.4" customHeight="1">
      <c r="A195" s="40"/>
      <c r="B195" s="41"/>
      <c r="C195" s="206" t="s">
        <v>313</v>
      </c>
      <c r="D195" s="206" t="s">
        <v>130</v>
      </c>
      <c r="E195" s="207" t="s">
        <v>1481</v>
      </c>
      <c r="F195" s="208" t="s">
        <v>1482</v>
      </c>
      <c r="G195" s="209" t="s">
        <v>1483</v>
      </c>
      <c r="H195" s="282"/>
      <c r="I195" s="211"/>
      <c r="J195" s="212">
        <f>ROUND(I195*H195,2)</f>
        <v>0</v>
      </c>
      <c r="K195" s="208" t="s">
        <v>21</v>
      </c>
      <c r="L195" s="46"/>
      <c r="M195" s="213" t="s">
        <v>21</v>
      </c>
      <c r="N195" s="21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516</v>
      </c>
      <c r="AT195" s="217" t="s">
        <v>130</v>
      </c>
      <c r="AU195" s="217" t="s">
        <v>82</v>
      </c>
      <c r="AY195" s="19" t="s">
        <v>128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78</v>
      </c>
      <c r="BK195" s="218">
        <f>ROUND(I195*H195,2)</f>
        <v>0</v>
      </c>
      <c r="BL195" s="19" t="s">
        <v>516</v>
      </c>
      <c r="BM195" s="217" t="s">
        <v>1484</v>
      </c>
    </row>
    <row r="196" s="2" customFormat="1" ht="14.4" customHeight="1">
      <c r="A196" s="40"/>
      <c r="B196" s="41"/>
      <c r="C196" s="206" t="s">
        <v>319</v>
      </c>
      <c r="D196" s="206" t="s">
        <v>130</v>
      </c>
      <c r="E196" s="207" t="s">
        <v>1485</v>
      </c>
      <c r="F196" s="208" t="s">
        <v>1486</v>
      </c>
      <c r="G196" s="209" t="s">
        <v>1483</v>
      </c>
      <c r="H196" s="282"/>
      <c r="I196" s="211"/>
      <c r="J196" s="212">
        <f>ROUND(I196*H196,2)</f>
        <v>0</v>
      </c>
      <c r="K196" s="208" t="s">
        <v>21</v>
      </c>
      <c r="L196" s="46"/>
      <c r="M196" s="213" t="s">
        <v>21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516</v>
      </c>
      <c r="AT196" s="217" t="s">
        <v>130</v>
      </c>
      <c r="AU196" s="217" t="s">
        <v>82</v>
      </c>
      <c r="AY196" s="19" t="s">
        <v>128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78</v>
      </c>
      <c r="BK196" s="218">
        <f>ROUND(I196*H196,2)</f>
        <v>0</v>
      </c>
      <c r="BL196" s="19" t="s">
        <v>516</v>
      </c>
      <c r="BM196" s="217" t="s">
        <v>1487</v>
      </c>
    </row>
    <row r="197" s="2" customFormat="1" ht="14.4" customHeight="1">
      <c r="A197" s="40"/>
      <c r="B197" s="41"/>
      <c r="C197" s="206" t="s">
        <v>324</v>
      </c>
      <c r="D197" s="206" t="s">
        <v>130</v>
      </c>
      <c r="E197" s="207" t="s">
        <v>1488</v>
      </c>
      <c r="F197" s="208" t="s">
        <v>1489</v>
      </c>
      <c r="G197" s="209" t="s">
        <v>1483</v>
      </c>
      <c r="H197" s="282"/>
      <c r="I197" s="211"/>
      <c r="J197" s="212">
        <f>ROUND(I197*H197,2)</f>
        <v>0</v>
      </c>
      <c r="K197" s="208" t="s">
        <v>21</v>
      </c>
      <c r="L197" s="46"/>
      <c r="M197" s="283" t="s">
        <v>21</v>
      </c>
      <c r="N197" s="284" t="s">
        <v>44</v>
      </c>
      <c r="O197" s="285"/>
      <c r="P197" s="286">
        <f>O197*H197</f>
        <v>0</v>
      </c>
      <c r="Q197" s="286">
        <v>0</v>
      </c>
      <c r="R197" s="286">
        <f>Q197*H197</f>
        <v>0</v>
      </c>
      <c r="S197" s="286">
        <v>0</v>
      </c>
      <c r="T197" s="28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516</v>
      </c>
      <c r="AT197" s="217" t="s">
        <v>130</v>
      </c>
      <c r="AU197" s="217" t="s">
        <v>82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78</v>
      </c>
      <c r="BK197" s="218">
        <f>ROUND(I197*H197,2)</f>
        <v>0</v>
      </c>
      <c r="BL197" s="19" t="s">
        <v>516</v>
      </c>
      <c r="BM197" s="217" t="s">
        <v>1490</v>
      </c>
    </row>
    <row r="198" s="2" customFormat="1" ht="6.96" customHeight="1">
      <c r="A198" s="40"/>
      <c r="B198" s="61"/>
      <c r="C198" s="62"/>
      <c r="D198" s="62"/>
      <c r="E198" s="62"/>
      <c r="F198" s="62"/>
      <c r="G198" s="62"/>
      <c r="H198" s="62"/>
      <c r="I198" s="62"/>
      <c r="J198" s="62"/>
      <c r="K198" s="62"/>
      <c r="L198" s="46"/>
      <c r="M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</sheetData>
  <sheetProtection sheet="1" autoFilter="0" formatColumns="0" formatRows="0" objects="1" scenarios="1" spinCount="100000" saltValue="izs1dPJZq5t0FN9Huw00ZTVhGR7Gk4SeaJhiK+qpZjQpGfUbBorDYeXuKuRbUTF6jV5EHtDtelJuBQvqryGOrA==" hashValue="6YwU9+1VZlggFeOfADoz6SWj7g7fp4PK+CSW1Rc+KgIrErV9qmFl1nB5pmO3jtpaybG1PrfdEXLzt67KMCR3Wg==" algorithmName="SHA-512" password="CC35"/>
  <autoFilter ref="C85:K19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452311151"/>
    <hyperlink ref="F95" r:id="rId2" display="https://podminky.urs.cz/item/CS_URS_2023_02/452351101"/>
    <hyperlink ref="F100" r:id="rId3" display="https://podminky.urs.cz/item/CS_URS_2023_02/452368211"/>
    <hyperlink ref="F105" r:id="rId4" display="https://podminky.urs.cz/item/CS_URS_2023_02/899633141"/>
    <hyperlink ref="F110" r:id="rId5" display="https://podminky.urs.cz/item/CS_URS_2023_02/998225111"/>
    <hyperlink ref="F114" r:id="rId6" display="https://podminky.urs.cz/item/CS_URS_2023_02/230202031"/>
    <hyperlink ref="F122" r:id="rId7" display="https://podminky.urs.cz/item/CS_URS_2023_02/460010002"/>
    <hyperlink ref="F125" r:id="rId8" display="https://podminky.urs.cz/item/CS_URS_2023_02/460171232"/>
    <hyperlink ref="F130" r:id="rId9" display="https://podminky.urs.cz/item/CS_URS_2023_02/460241111"/>
    <hyperlink ref="F135" r:id="rId10" display="https://podminky.urs.cz/item/CS_URS_2023_02/460341113"/>
    <hyperlink ref="F138" r:id="rId11" display="https://podminky.urs.cz/item/CS_URS_2023_02/460341121"/>
    <hyperlink ref="F142" r:id="rId12" display="https://podminky.urs.cz/item/CS_URS_2023_02/460361121"/>
    <hyperlink ref="F147" r:id="rId13" display="https://podminky.urs.cz/item/CS_URS_2023_02/460451242"/>
    <hyperlink ref="F155" r:id="rId14" display="https://podminky.urs.cz/item/CS_URS_2023_02/460661115"/>
    <hyperlink ref="F160" r:id="rId15" display="https://podminky.urs.cz/item/CS_URS_2023_02/460671112"/>
    <hyperlink ref="F172" r:id="rId16" display="https://podminky.urs.cz/item/CS_URS_2023_02/460791114"/>
    <hyperlink ref="F179" r:id="rId17" display="https://podminky.urs.cz/item/CS_URS_2023_02/460791211"/>
    <hyperlink ref="F185" r:id="rId18" display="https://podminky.urs.cz/item/CS_URS_2023_02/460841114"/>
    <hyperlink ref="F191" r:id="rId19" display="https://podminky.urs.cz/item/CS_URS_2023_02/460841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III/193 46 Staňkov -Trnkova ulice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1491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22. 12. 2023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1492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ROUND((SUM(BE80:BE133)),  2)</f>
        <v>0</v>
      </c>
      <c r="G33" s="40"/>
      <c r="H33" s="40"/>
      <c r="I33" s="150">
        <v>0.20999999999999999</v>
      </c>
      <c r="J33" s="149">
        <f>ROUND(((SUM(BE80:BE133))*I33),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ROUND((SUM(BF80:BF133)),  2)</f>
        <v>0</v>
      </c>
      <c r="G34" s="40"/>
      <c r="H34" s="40"/>
      <c r="I34" s="150">
        <v>0.14999999999999999</v>
      </c>
      <c r="J34" s="149">
        <f>ROUND(((SUM(BF80:BF133))*I34),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ROUND((SUM(BG80:BG133)),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ROUND((SUM(BH80:BH133)),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ROUND((SUM(BI80:BI133)),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III/193 46 Staňkov -Trnkova ulice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VON - vedlejší a ostatní náklady SO 101+102A+103+401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obec Staňkov -Trnkova ul. sil. III//193 46</v>
      </c>
      <c r="G52" s="42"/>
      <c r="H52" s="42"/>
      <c r="I52" s="34" t="s">
        <v>24</v>
      </c>
      <c r="J52" s="74" t="str">
        <f>IF(J12="","",J12)</f>
        <v>22. 12. 2023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26</v>
      </c>
      <c r="D54" s="42"/>
      <c r="E54" s="42"/>
      <c r="F54" s="29" t="str">
        <f>E15</f>
        <v>KSÚS Plzeňského kraje, Město Staňkov</v>
      </c>
      <c r="G54" s="42"/>
      <c r="H54" s="42"/>
      <c r="I54" s="34" t="s">
        <v>32</v>
      </c>
      <c r="J54" s="38" t="str">
        <f>E21</f>
        <v>J.Miška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Richtrová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1493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113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4.4" customHeight="1">
      <c r="A70" s="40"/>
      <c r="B70" s="41"/>
      <c r="C70" s="42"/>
      <c r="D70" s="42"/>
      <c r="E70" s="162" t="str">
        <f>E7</f>
        <v>III/193 46 Staňkov -Trnkova ulice rekonstrukce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5.6" customHeight="1">
      <c r="A72" s="40"/>
      <c r="B72" s="41"/>
      <c r="C72" s="42"/>
      <c r="D72" s="42"/>
      <c r="E72" s="71" t="str">
        <f>E9</f>
        <v>VON - vedlejší a ostatní náklady SO 101+102A+103+401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>obec Staňkov -Trnkova ul. sil. III//193 46</v>
      </c>
      <c r="G74" s="42"/>
      <c r="H74" s="42"/>
      <c r="I74" s="34" t="s">
        <v>24</v>
      </c>
      <c r="J74" s="74" t="str">
        <f>IF(J12="","",J12)</f>
        <v>22. 12. 2023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6" customHeight="1">
      <c r="A76" s="40"/>
      <c r="B76" s="41"/>
      <c r="C76" s="34" t="s">
        <v>26</v>
      </c>
      <c r="D76" s="42"/>
      <c r="E76" s="42"/>
      <c r="F76" s="29" t="str">
        <f>E15</f>
        <v>KSÚS Plzeňského kraje, Město Staňkov</v>
      </c>
      <c r="G76" s="42"/>
      <c r="H76" s="42"/>
      <c r="I76" s="34" t="s">
        <v>32</v>
      </c>
      <c r="J76" s="38" t="str">
        <f>E21</f>
        <v>J.Miška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6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35</v>
      </c>
      <c r="J77" s="38" t="str">
        <f>E24</f>
        <v>Richtrová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114</v>
      </c>
      <c r="D79" s="182" t="s">
        <v>58</v>
      </c>
      <c r="E79" s="182" t="s">
        <v>54</v>
      </c>
      <c r="F79" s="182" t="s">
        <v>55</v>
      </c>
      <c r="G79" s="182" t="s">
        <v>115</v>
      </c>
      <c r="H79" s="182" t="s">
        <v>116</v>
      </c>
      <c r="I79" s="182" t="s">
        <v>117</v>
      </c>
      <c r="J79" s="182" t="s">
        <v>101</v>
      </c>
      <c r="K79" s="183" t="s">
        <v>118</v>
      </c>
      <c r="L79" s="184"/>
      <c r="M79" s="94" t="s">
        <v>21</v>
      </c>
      <c r="N79" s="95" t="s">
        <v>43</v>
      </c>
      <c r="O79" s="95" t="s">
        <v>119</v>
      </c>
      <c r="P79" s="95" t="s">
        <v>120</v>
      </c>
      <c r="Q79" s="95" t="s">
        <v>121</v>
      </c>
      <c r="R79" s="95" t="s">
        <v>122</v>
      </c>
      <c r="S79" s="95" t="s">
        <v>123</v>
      </c>
      <c r="T79" s="96" t="s">
        <v>124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125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102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72</v>
      </c>
      <c r="E81" s="193" t="s">
        <v>1494</v>
      </c>
      <c r="F81" s="193" t="s">
        <v>1495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SUM(P82:P133)</f>
        <v>0</v>
      </c>
      <c r="Q81" s="198"/>
      <c r="R81" s="199">
        <f>SUM(R82:R133)</f>
        <v>0</v>
      </c>
      <c r="S81" s="198"/>
      <c r="T81" s="200">
        <f>SUM(T82:T133)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88</v>
      </c>
      <c r="AT81" s="202" t="s">
        <v>72</v>
      </c>
      <c r="AU81" s="202" t="s">
        <v>73</v>
      </c>
      <c r="AY81" s="201" t="s">
        <v>128</v>
      </c>
      <c r="BK81" s="203">
        <f>SUM(BK82:BK133)</f>
        <v>0</v>
      </c>
    </row>
    <row r="82" s="2" customFormat="1" ht="30" customHeight="1">
      <c r="A82" s="40"/>
      <c r="B82" s="41"/>
      <c r="C82" s="206" t="s">
        <v>78</v>
      </c>
      <c r="D82" s="206" t="s">
        <v>130</v>
      </c>
      <c r="E82" s="207" t="s">
        <v>1496</v>
      </c>
      <c r="F82" s="208" t="s">
        <v>1497</v>
      </c>
      <c r="G82" s="209" t="s">
        <v>1498</v>
      </c>
      <c r="H82" s="210">
        <v>1</v>
      </c>
      <c r="I82" s="211"/>
      <c r="J82" s="212">
        <f>ROUND(I82*H82,2)</f>
        <v>0</v>
      </c>
      <c r="K82" s="208" t="s">
        <v>134</v>
      </c>
      <c r="L82" s="46"/>
      <c r="M82" s="213" t="s">
        <v>21</v>
      </c>
      <c r="N82" s="214" t="s">
        <v>44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1499</v>
      </c>
      <c r="AT82" s="217" t="s">
        <v>130</v>
      </c>
      <c r="AU82" s="217" t="s">
        <v>78</v>
      </c>
      <c r="AY82" s="19" t="s">
        <v>128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78</v>
      </c>
      <c r="BK82" s="218">
        <f>ROUND(I82*H82,2)</f>
        <v>0</v>
      </c>
      <c r="BL82" s="19" t="s">
        <v>1499</v>
      </c>
      <c r="BM82" s="217" t="s">
        <v>1500</v>
      </c>
    </row>
    <row r="83" s="2" customFormat="1">
      <c r="A83" s="40"/>
      <c r="B83" s="41"/>
      <c r="C83" s="42"/>
      <c r="D83" s="219" t="s">
        <v>136</v>
      </c>
      <c r="E83" s="42"/>
      <c r="F83" s="220" t="s">
        <v>1501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136</v>
      </c>
      <c r="AU83" s="19" t="s">
        <v>78</v>
      </c>
    </row>
    <row r="84" s="2" customFormat="1" ht="14.4" customHeight="1">
      <c r="A84" s="40"/>
      <c r="B84" s="41"/>
      <c r="C84" s="206" t="s">
        <v>82</v>
      </c>
      <c r="D84" s="206" t="s">
        <v>130</v>
      </c>
      <c r="E84" s="207" t="s">
        <v>1502</v>
      </c>
      <c r="F84" s="208" t="s">
        <v>1503</v>
      </c>
      <c r="G84" s="209" t="s">
        <v>1498</v>
      </c>
      <c r="H84" s="210">
        <v>1</v>
      </c>
      <c r="I84" s="211"/>
      <c r="J84" s="212">
        <f>ROUND(I84*H84,2)</f>
        <v>0</v>
      </c>
      <c r="K84" s="208" t="s">
        <v>134</v>
      </c>
      <c r="L84" s="46"/>
      <c r="M84" s="213" t="s">
        <v>21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1499</v>
      </c>
      <c r="AT84" s="217" t="s">
        <v>130</v>
      </c>
      <c r="AU84" s="217" t="s">
        <v>78</v>
      </c>
      <c r="AY84" s="19" t="s">
        <v>128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78</v>
      </c>
      <c r="BK84" s="218">
        <f>ROUND(I84*H84,2)</f>
        <v>0</v>
      </c>
      <c r="BL84" s="19" t="s">
        <v>1499</v>
      </c>
      <c r="BM84" s="217" t="s">
        <v>1504</v>
      </c>
    </row>
    <row r="85" s="2" customFormat="1">
      <c r="A85" s="40"/>
      <c r="B85" s="41"/>
      <c r="C85" s="42"/>
      <c r="D85" s="219" t="s">
        <v>136</v>
      </c>
      <c r="E85" s="42"/>
      <c r="F85" s="220" t="s">
        <v>1505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136</v>
      </c>
      <c r="AU85" s="19" t="s">
        <v>78</v>
      </c>
    </row>
    <row r="86" s="2" customFormat="1">
      <c r="A86" s="40"/>
      <c r="B86" s="41"/>
      <c r="C86" s="42"/>
      <c r="D86" s="226" t="s">
        <v>198</v>
      </c>
      <c r="E86" s="42"/>
      <c r="F86" s="247" t="s">
        <v>1506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198</v>
      </c>
      <c r="AU86" s="19" t="s">
        <v>78</v>
      </c>
    </row>
    <row r="87" s="2" customFormat="1" ht="22.2" customHeight="1">
      <c r="A87" s="40"/>
      <c r="B87" s="41"/>
      <c r="C87" s="206" t="s">
        <v>147</v>
      </c>
      <c r="D87" s="206" t="s">
        <v>130</v>
      </c>
      <c r="E87" s="207" t="s">
        <v>1507</v>
      </c>
      <c r="F87" s="208" t="s">
        <v>1508</v>
      </c>
      <c r="G87" s="209" t="s">
        <v>1498</v>
      </c>
      <c r="H87" s="210">
        <v>1</v>
      </c>
      <c r="I87" s="211"/>
      <c r="J87" s="212">
        <f>ROUND(I87*H87,2)</f>
        <v>0</v>
      </c>
      <c r="K87" s="208" t="s">
        <v>21</v>
      </c>
      <c r="L87" s="46"/>
      <c r="M87" s="213" t="s">
        <v>21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1499</v>
      </c>
      <c r="AT87" s="217" t="s">
        <v>130</v>
      </c>
      <c r="AU87" s="217" t="s">
        <v>78</v>
      </c>
      <c r="AY87" s="19" t="s">
        <v>128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78</v>
      </c>
      <c r="BK87" s="218">
        <f>ROUND(I87*H87,2)</f>
        <v>0</v>
      </c>
      <c r="BL87" s="19" t="s">
        <v>1499</v>
      </c>
      <c r="BM87" s="217" t="s">
        <v>1509</v>
      </c>
    </row>
    <row r="88" s="2" customFormat="1">
      <c r="A88" s="40"/>
      <c r="B88" s="41"/>
      <c r="C88" s="42"/>
      <c r="D88" s="226" t="s">
        <v>198</v>
      </c>
      <c r="E88" s="42"/>
      <c r="F88" s="247" t="s">
        <v>1510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198</v>
      </c>
      <c r="AU88" s="19" t="s">
        <v>78</v>
      </c>
    </row>
    <row r="89" s="2" customFormat="1" ht="22.8" customHeight="1">
      <c r="A89" s="40"/>
      <c r="B89" s="41"/>
      <c r="C89" s="206" t="s">
        <v>85</v>
      </c>
      <c r="D89" s="206" t="s">
        <v>130</v>
      </c>
      <c r="E89" s="207" t="s">
        <v>1511</v>
      </c>
      <c r="F89" s="208" t="s">
        <v>1512</v>
      </c>
      <c r="G89" s="209" t="s">
        <v>1161</v>
      </c>
      <c r="H89" s="210">
        <v>10</v>
      </c>
      <c r="I89" s="211"/>
      <c r="J89" s="212">
        <f>ROUND(I89*H89,2)</f>
        <v>0</v>
      </c>
      <c r="K89" s="208" t="s">
        <v>21</v>
      </c>
      <c r="L89" s="46"/>
      <c r="M89" s="213" t="s">
        <v>21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1499</v>
      </c>
      <c r="AT89" s="217" t="s">
        <v>130</v>
      </c>
      <c r="AU89" s="217" t="s">
        <v>78</v>
      </c>
      <c r="AY89" s="19" t="s">
        <v>128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78</v>
      </c>
      <c r="BK89" s="218">
        <f>ROUND(I89*H89,2)</f>
        <v>0</v>
      </c>
      <c r="BL89" s="19" t="s">
        <v>1499</v>
      </c>
      <c r="BM89" s="217" t="s">
        <v>1513</v>
      </c>
    </row>
    <row r="90" s="2" customFormat="1">
      <c r="A90" s="40"/>
      <c r="B90" s="41"/>
      <c r="C90" s="42"/>
      <c r="D90" s="226" t="s">
        <v>198</v>
      </c>
      <c r="E90" s="42"/>
      <c r="F90" s="247" t="s">
        <v>1514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198</v>
      </c>
      <c r="AU90" s="19" t="s">
        <v>78</v>
      </c>
    </row>
    <row r="91" s="13" customFormat="1">
      <c r="A91" s="13"/>
      <c r="B91" s="224"/>
      <c r="C91" s="225"/>
      <c r="D91" s="226" t="s">
        <v>138</v>
      </c>
      <c r="E91" s="227" t="s">
        <v>21</v>
      </c>
      <c r="F91" s="228" t="s">
        <v>188</v>
      </c>
      <c r="G91" s="225"/>
      <c r="H91" s="229">
        <v>10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138</v>
      </c>
      <c r="AU91" s="235" t="s">
        <v>78</v>
      </c>
      <c r="AV91" s="13" t="s">
        <v>82</v>
      </c>
      <c r="AW91" s="13" t="s">
        <v>34</v>
      </c>
      <c r="AX91" s="13" t="s">
        <v>78</v>
      </c>
      <c r="AY91" s="235" t="s">
        <v>128</v>
      </c>
    </row>
    <row r="92" s="2" customFormat="1" ht="14.4" customHeight="1">
      <c r="A92" s="40"/>
      <c r="B92" s="41"/>
      <c r="C92" s="206" t="s">
        <v>88</v>
      </c>
      <c r="D92" s="206" t="s">
        <v>130</v>
      </c>
      <c r="E92" s="207" t="s">
        <v>1515</v>
      </c>
      <c r="F92" s="208" t="s">
        <v>1516</v>
      </c>
      <c r="G92" s="209" t="s">
        <v>1498</v>
      </c>
      <c r="H92" s="210">
        <v>1</v>
      </c>
      <c r="I92" s="211"/>
      <c r="J92" s="212">
        <f>ROUND(I92*H92,2)</f>
        <v>0</v>
      </c>
      <c r="K92" s="208" t="s">
        <v>134</v>
      </c>
      <c r="L92" s="46"/>
      <c r="M92" s="213" t="s">
        <v>21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1499</v>
      </c>
      <c r="AT92" s="217" t="s">
        <v>130</v>
      </c>
      <c r="AU92" s="217" t="s">
        <v>78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78</v>
      </c>
      <c r="BK92" s="218">
        <f>ROUND(I92*H92,2)</f>
        <v>0</v>
      </c>
      <c r="BL92" s="19" t="s">
        <v>1499</v>
      </c>
      <c r="BM92" s="217" t="s">
        <v>1517</v>
      </c>
    </row>
    <row r="93" s="2" customFormat="1">
      <c r="A93" s="40"/>
      <c r="B93" s="41"/>
      <c r="C93" s="42"/>
      <c r="D93" s="219" t="s">
        <v>136</v>
      </c>
      <c r="E93" s="42"/>
      <c r="F93" s="220" t="s">
        <v>1518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136</v>
      </c>
      <c r="AU93" s="19" t="s">
        <v>78</v>
      </c>
    </row>
    <row r="94" s="2" customFormat="1">
      <c r="A94" s="40"/>
      <c r="B94" s="41"/>
      <c r="C94" s="42"/>
      <c r="D94" s="226" t="s">
        <v>198</v>
      </c>
      <c r="E94" s="42"/>
      <c r="F94" s="247" t="s">
        <v>1514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198</v>
      </c>
      <c r="AU94" s="19" t="s">
        <v>78</v>
      </c>
    </row>
    <row r="95" s="2" customFormat="1" ht="22.2" customHeight="1">
      <c r="A95" s="40"/>
      <c r="B95" s="41"/>
      <c r="C95" s="206" t="s">
        <v>163</v>
      </c>
      <c r="D95" s="206" t="s">
        <v>130</v>
      </c>
      <c r="E95" s="207" t="s">
        <v>1519</v>
      </c>
      <c r="F95" s="208" t="s">
        <v>1520</v>
      </c>
      <c r="G95" s="209" t="s">
        <v>1521</v>
      </c>
      <c r="H95" s="210">
        <v>1</v>
      </c>
      <c r="I95" s="211"/>
      <c r="J95" s="212">
        <f>ROUND(I95*H95,2)</f>
        <v>0</v>
      </c>
      <c r="K95" s="208" t="s">
        <v>134</v>
      </c>
      <c r="L95" s="46"/>
      <c r="M95" s="213" t="s">
        <v>21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1499</v>
      </c>
      <c r="AT95" s="217" t="s">
        <v>130</v>
      </c>
      <c r="AU95" s="217" t="s">
        <v>78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78</v>
      </c>
      <c r="BK95" s="218">
        <f>ROUND(I95*H95,2)</f>
        <v>0</v>
      </c>
      <c r="BL95" s="19" t="s">
        <v>1499</v>
      </c>
      <c r="BM95" s="217" t="s">
        <v>1522</v>
      </c>
    </row>
    <row r="96" s="2" customFormat="1">
      <c r="A96" s="40"/>
      <c r="B96" s="41"/>
      <c r="C96" s="42"/>
      <c r="D96" s="219" t="s">
        <v>136</v>
      </c>
      <c r="E96" s="42"/>
      <c r="F96" s="220" t="s">
        <v>1523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78</v>
      </c>
    </row>
    <row r="97" s="2" customFormat="1">
      <c r="A97" s="40"/>
      <c r="B97" s="41"/>
      <c r="C97" s="42"/>
      <c r="D97" s="226" t="s">
        <v>198</v>
      </c>
      <c r="E97" s="42"/>
      <c r="F97" s="247" t="s">
        <v>1524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198</v>
      </c>
      <c r="AU97" s="19" t="s">
        <v>78</v>
      </c>
    </row>
    <row r="98" s="2" customFormat="1" ht="14.4" customHeight="1">
      <c r="A98" s="40"/>
      <c r="B98" s="41"/>
      <c r="C98" s="206" t="s">
        <v>169</v>
      </c>
      <c r="D98" s="206" t="s">
        <v>130</v>
      </c>
      <c r="E98" s="207" t="s">
        <v>1525</v>
      </c>
      <c r="F98" s="208" t="s">
        <v>1526</v>
      </c>
      <c r="G98" s="209" t="s">
        <v>1498</v>
      </c>
      <c r="H98" s="210">
        <v>1</v>
      </c>
      <c r="I98" s="211"/>
      <c r="J98" s="212">
        <f>ROUND(I98*H98,2)</f>
        <v>0</v>
      </c>
      <c r="K98" s="208" t="s">
        <v>134</v>
      </c>
      <c r="L98" s="46"/>
      <c r="M98" s="213" t="s">
        <v>21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1499</v>
      </c>
      <c r="AT98" s="217" t="s">
        <v>130</v>
      </c>
      <c r="AU98" s="217" t="s">
        <v>78</v>
      </c>
      <c r="AY98" s="19" t="s">
        <v>128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78</v>
      </c>
      <c r="BK98" s="218">
        <f>ROUND(I98*H98,2)</f>
        <v>0</v>
      </c>
      <c r="BL98" s="19" t="s">
        <v>1499</v>
      </c>
      <c r="BM98" s="217" t="s">
        <v>1527</v>
      </c>
    </row>
    <row r="99" s="2" customFormat="1">
      <c r="A99" s="40"/>
      <c r="B99" s="41"/>
      <c r="C99" s="42"/>
      <c r="D99" s="219" t="s">
        <v>136</v>
      </c>
      <c r="E99" s="42"/>
      <c r="F99" s="220" t="s">
        <v>1528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78</v>
      </c>
    </row>
    <row r="100" s="2" customFormat="1">
      <c r="A100" s="40"/>
      <c r="B100" s="41"/>
      <c r="C100" s="42"/>
      <c r="D100" s="226" t="s">
        <v>198</v>
      </c>
      <c r="E100" s="42"/>
      <c r="F100" s="247" t="s">
        <v>1506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198</v>
      </c>
      <c r="AU100" s="19" t="s">
        <v>78</v>
      </c>
    </row>
    <row r="101" s="2" customFormat="1" ht="22.2" customHeight="1">
      <c r="A101" s="40"/>
      <c r="B101" s="41"/>
      <c r="C101" s="206" t="s">
        <v>175</v>
      </c>
      <c r="D101" s="206" t="s">
        <v>130</v>
      </c>
      <c r="E101" s="207" t="s">
        <v>1529</v>
      </c>
      <c r="F101" s="208" t="s">
        <v>1530</v>
      </c>
      <c r="G101" s="209" t="s">
        <v>1498</v>
      </c>
      <c r="H101" s="210">
        <v>1</v>
      </c>
      <c r="I101" s="211"/>
      <c r="J101" s="212">
        <f>ROUND(I101*H101,2)</f>
        <v>0</v>
      </c>
      <c r="K101" s="208" t="s">
        <v>21</v>
      </c>
      <c r="L101" s="46"/>
      <c r="M101" s="213" t="s">
        <v>21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1499</v>
      </c>
      <c r="AT101" s="217" t="s">
        <v>130</v>
      </c>
      <c r="AU101" s="217" t="s">
        <v>78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78</v>
      </c>
      <c r="BK101" s="218">
        <f>ROUND(I101*H101,2)</f>
        <v>0</v>
      </c>
      <c r="BL101" s="19" t="s">
        <v>1499</v>
      </c>
      <c r="BM101" s="217" t="s">
        <v>1531</v>
      </c>
    </row>
    <row r="102" s="2" customFormat="1">
      <c r="A102" s="40"/>
      <c r="B102" s="41"/>
      <c r="C102" s="42"/>
      <c r="D102" s="226" t="s">
        <v>198</v>
      </c>
      <c r="E102" s="42"/>
      <c r="F102" s="247" t="s">
        <v>1532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198</v>
      </c>
      <c r="AU102" s="19" t="s">
        <v>78</v>
      </c>
    </row>
    <row r="103" s="2" customFormat="1" ht="14.4" customHeight="1">
      <c r="A103" s="40"/>
      <c r="B103" s="41"/>
      <c r="C103" s="206" t="s">
        <v>182</v>
      </c>
      <c r="D103" s="206" t="s">
        <v>130</v>
      </c>
      <c r="E103" s="207" t="s">
        <v>1533</v>
      </c>
      <c r="F103" s="208" t="s">
        <v>1534</v>
      </c>
      <c r="G103" s="209" t="s">
        <v>1498</v>
      </c>
      <c r="H103" s="210">
        <v>1</v>
      </c>
      <c r="I103" s="211"/>
      <c r="J103" s="212">
        <f>ROUND(I103*H103,2)</f>
        <v>0</v>
      </c>
      <c r="K103" s="208" t="s">
        <v>134</v>
      </c>
      <c r="L103" s="46"/>
      <c r="M103" s="213" t="s">
        <v>21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1499</v>
      </c>
      <c r="AT103" s="217" t="s">
        <v>130</v>
      </c>
      <c r="AU103" s="217" t="s">
        <v>78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78</v>
      </c>
      <c r="BK103" s="218">
        <f>ROUND(I103*H103,2)</f>
        <v>0</v>
      </c>
      <c r="BL103" s="19" t="s">
        <v>1499</v>
      </c>
      <c r="BM103" s="217" t="s">
        <v>1535</v>
      </c>
    </row>
    <row r="104" s="2" customFormat="1">
      <c r="A104" s="40"/>
      <c r="B104" s="41"/>
      <c r="C104" s="42"/>
      <c r="D104" s="219" t="s">
        <v>136</v>
      </c>
      <c r="E104" s="42"/>
      <c r="F104" s="220" t="s">
        <v>1536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78</v>
      </c>
    </row>
    <row r="105" s="2" customFormat="1">
      <c r="A105" s="40"/>
      <c r="B105" s="41"/>
      <c r="C105" s="42"/>
      <c r="D105" s="226" t="s">
        <v>198</v>
      </c>
      <c r="E105" s="42"/>
      <c r="F105" s="247" t="s">
        <v>1514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198</v>
      </c>
      <c r="AU105" s="19" t="s">
        <v>78</v>
      </c>
    </row>
    <row r="106" s="2" customFormat="1" ht="14.4" customHeight="1">
      <c r="A106" s="40"/>
      <c r="B106" s="41"/>
      <c r="C106" s="206" t="s">
        <v>188</v>
      </c>
      <c r="D106" s="206" t="s">
        <v>130</v>
      </c>
      <c r="E106" s="207" t="s">
        <v>1537</v>
      </c>
      <c r="F106" s="208" t="s">
        <v>1538</v>
      </c>
      <c r="G106" s="209" t="s">
        <v>1498</v>
      </c>
      <c r="H106" s="210">
        <v>1</v>
      </c>
      <c r="I106" s="211"/>
      <c r="J106" s="212">
        <f>ROUND(I106*H106,2)</f>
        <v>0</v>
      </c>
      <c r="K106" s="208" t="s">
        <v>134</v>
      </c>
      <c r="L106" s="46"/>
      <c r="M106" s="213" t="s">
        <v>21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1499</v>
      </c>
      <c r="AT106" s="217" t="s">
        <v>130</v>
      </c>
      <c r="AU106" s="217" t="s">
        <v>78</v>
      </c>
      <c r="AY106" s="19" t="s">
        <v>128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78</v>
      </c>
      <c r="BK106" s="218">
        <f>ROUND(I106*H106,2)</f>
        <v>0</v>
      </c>
      <c r="BL106" s="19" t="s">
        <v>1499</v>
      </c>
      <c r="BM106" s="217" t="s">
        <v>1539</v>
      </c>
    </row>
    <row r="107" s="2" customFormat="1">
      <c r="A107" s="40"/>
      <c r="B107" s="41"/>
      <c r="C107" s="42"/>
      <c r="D107" s="219" t="s">
        <v>136</v>
      </c>
      <c r="E107" s="42"/>
      <c r="F107" s="220" t="s">
        <v>1540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136</v>
      </c>
      <c r="AU107" s="19" t="s">
        <v>78</v>
      </c>
    </row>
    <row r="108" s="2" customFormat="1">
      <c r="A108" s="40"/>
      <c r="B108" s="41"/>
      <c r="C108" s="42"/>
      <c r="D108" s="226" t="s">
        <v>198</v>
      </c>
      <c r="E108" s="42"/>
      <c r="F108" s="247" t="s">
        <v>1541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198</v>
      </c>
      <c r="AU108" s="19" t="s">
        <v>78</v>
      </c>
    </row>
    <row r="109" s="2" customFormat="1" ht="14.4" customHeight="1">
      <c r="A109" s="40"/>
      <c r="B109" s="41"/>
      <c r="C109" s="206" t="s">
        <v>193</v>
      </c>
      <c r="D109" s="206" t="s">
        <v>130</v>
      </c>
      <c r="E109" s="207" t="s">
        <v>1542</v>
      </c>
      <c r="F109" s="208" t="s">
        <v>1543</v>
      </c>
      <c r="G109" s="209" t="s">
        <v>316</v>
      </c>
      <c r="H109" s="210">
        <v>1</v>
      </c>
      <c r="I109" s="211"/>
      <c r="J109" s="212">
        <f>ROUND(I109*H109,2)</f>
        <v>0</v>
      </c>
      <c r="K109" s="208" t="s">
        <v>134</v>
      </c>
      <c r="L109" s="46"/>
      <c r="M109" s="213" t="s">
        <v>21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1499</v>
      </c>
      <c r="AT109" s="217" t="s">
        <v>130</v>
      </c>
      <c r="AU109" s="217" t="s">
        <v>78</v>
      </c>
      <c r="AY109" s="19" t="s">
        <v>128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78</v>
      </c>
      <c r="BK109" s="218">
        <f>ROUND(I109*H109,2)</f>
        <v>0</v>
      </c>
      <c r="BL109" s="19" t="s">
        <v>1499</v>
      </c>
      <c r="BM109" s="217" t="s">
        <v>1544</v>
      </c>
    </row>
    <row r="110" s="2" customFormat="1">
      <c r="A110" s="40"/>
      <c r="B110" s="41"/>
      <c r="C110" s="42"/>
      <c r="D110" s="219" t="s">
        <v>136</v>
      </c>
      <c r="E110" s="42"/>
      <c r="F110" s="220" t="s">
        <v>1545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136</v>
      </c>
      <c r="AU110" s="19" t="s">
        <v>78</v>
      </c>
    </row>
    <row r="111" s="2" customFormat="1" ht="70.2" customHeight="1">
      <c r="A111" s="40"/>
      <c r="B111" s="41"/>
      <c r="C111" s="206" t="s">
        <v>201</v>
      </c>
      <c r="D111" s="206" t="s">
        <v>130</v>
      </c>
      <c r="E111" s="207" t="s">
        <v>1546</v>
      </c>
      <c r="F111" s="208" t="s">
        <v>1547</v>
      </c>
      <c r="G111" s="209" t="s">
        <v>316</v>
      </c>
      <c r="H111" s="210">
        <v>4</v>
      </c>
      <c r="I111" s="211"/>
      <c r="J111" s="212">
        <f>ROUND(I111*H111,2)</f>
        <v>0</v>
      </c>
      <c r="K111" s="208" t="s">
        <v>21</v>
      </c>
      <c r="L111" s="46"/>
      <c r="M111" s="213" t="s">
        <v>21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1499</v>
      </c>
      <c r="AT111" s="217" t="s">
        <v>130</v>
      </c>
      <c r="AU111" s="217" t="s">
        <v>78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78</v>
      </c>
      <c r="BK111" s="218">
        <f>ROUND(I111*H111,2)</f>
        <v>0</v>
      </c>
      <c r="BL111" s="19" t="s">
        <v>1499</v>
      </c>
      <c r="BM111" s="217" t="s">
        <v>1548</v>
      </c>
    </row>
    <row r="112" s="13" customFormat="1">
      <c r="A112" s="13"/>
      <c r="B112" s="224"/>
      <c r="C112" s="225"/>
      <c r="D112" s="226" t="s">
        <v>138</v>
      </c>
      <c r="E112" s="227" t="s">
        <v>21</v>
      </c>
      <c r="F112" s="228" t="s">
        <v>85</v>
      </c>
      <c r="G112" s="225"/>
      <c r="H112" s="229">
        <v>4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138</v>
      </c>
      <c r="AU112" s="235" t="s">
        <v>78</v>
      </c>
      <c r="AV112" s="13" t="s">
        <v>82</v>
      </c>
      <c r="AW112" s="13" t="s">
        <v>34</v>
      </c>
      <c r="AX112" s="13" t="s">
        <v>78</v>
      </c>
      <c r="AY112" s="235" t="s">
        <v>128</v>
      </c>
    </row>
    <row r="113" s="2" customFormat="1" ht="14.4" customHeight="1">
      <c r="A113" s="40"/>
      <c r="B113" s="41"/>
      <c r="C113" s="206" t="s">
        <v>207</v>
      </c>
      <c r="D113" s="206" t="s">
        <v>130</v>
      </c>
      <c r="E113" s="207" t="s">
        <v>1549</v>
      </c>
      <c r="F113" s="208" t="s">
        <v>1550</v>
      </c>
      <c r="G113" s="209" t="s">
        <v>1551</v>
      </c>
      <c r="H113" s="210">
        <v>12</v>
      </c>
      <c r="I113" s="211"/>
      <c r="J113" s="212">
        <f>ROUND(I113*H113,2)</f>
        <v>0</v>
      </c>
      <c r="K113" s="208" t="s">
        <v>134</v>
      </c>
      <c r="L113" s="46"/>
      <c r="M113" s="213" t="s">
        <v>21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1499</v>
      </c>
      <c r="AT113" s="217" t="s">
        <v>130</v>
      </c>
      <c r="AU113" s="217" t="s">
        <v>78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78</v>
      </c>
      <c r="BK113" s="218">
        <f>ROUND(I113*H113,2)</f>
        <v>0</v>
      </c>
      <c r="BL113" s="19" t="s">
        <v>1499</v>
      </c>
      <c r="BM113" s="217" t="s">
        <v>1552</v>
      </c>
    </row>
    <row r="114" s="2" customFormat="1">
      <c r="A114" s="40"/>
      <c r="B114" s="41"/>
      <c r="C114" s="42"/>
      <c r="D114" s="219" t="s">
        <v>136</v>
      </c>
      <c r="E114" s="42"/>
      <c r="F114" s="220" t="s">
        <v>1553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136</v>
      </c>
      <c r="AU114" s="19" t="s">
        <v>78</v>
      </c>
    </row>
    <row r="115" s="2" customFormat="1">
      <c r="A115" s="40"/>
      <c r="B115" s="41"/>
      <c r="C115" s="42"/>
      <c r="D115" s="226" t="s">
        <v>198</v>
      </c>
      <c r="E115" s="42"/>
      <c r="F115" s="247" t="s">
        <v>1554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198</v>
      </c>
      <c r="AU115" s="19" t="s">
        <v>78</v>
      </c>
    </row>
    <row r="116" s="13" customFormat="1">
      <c r="A116" s="13"/>
      <c r="B116" s="224"/>
      <c r="C116" s="225"/>
      <c r="D116" s="226" t="s">
        <v>138</v>
      </c>
      <c r="E116" s="227" t="s">
        <v>21</v>
      </c>
      <c r="F116" s="228" t="s">
        <v>201</v>
      </c>
      <c r="G116" s="225"/>
      <c r="H116" s="229">
        <v>12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138</v>
      </c>
      <c r="AU116" s="235" t="s">
        <v>78</v>
      </c>
      <c r="AV116" s="13" t="s">
        <v>82</v>
      </c>
      <c r="AW116" s="13" t="s">
        <v>34</v>
      </c>
      <c r="AX116" s="13" t="s">
        <v>78</v>
      </c>
      <c r="AY116" s="235" t="s">
        <v>128</v>
      </c>
    </row>
    <row r="117" s="2" customFormat="1" ht="14.4" customHeight="1">
      <c r="A117" s="40"/>
      <c r="B117" s="41"/>
      <c r="C117" s="206" t="s">
        <v>213</v>
      </c>
      <c r="D117" s="206" t="s">
        <v>130</v>
      </c>
      <c r="E117" s="207" t="s">
        <v>1555</v>
      </c>
      <c r="F117" s="208" t="s">
        <v>1556</v>
      </c>
      <c r="G117" s="209" t="s">
        <v>1498</v>
      </c>
      <c r="H117" s="210">
        <v>1</v>
      </c>
      <c r="I117" s="211"/>
      <c r="J117" s="212">
        <f>ROUND(I117*H117,2)</f>
        <v>0</v>
      </c>
      <c r="K117" s="208" t="s">
        <v>134</v>
      </c>
      <c r="L117" s="46"/>
      <c r="M117" s="213" t="s">
        <v>21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1499</v>
      </c>
      <c r="AT117" s="217" t="s">
        <v>130</v>
      </c>
      <c r="AU117" s="217" t="s">
        <v>78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78</v>
      </c>
      <c r="BK117" s="218">
        <f>ROUND(I117*H117,2)</f>
        <v>0</v>
      </c>
      <c r="BL117" s="19" t="s">
        <v>1499</v>
      </c>
      <c r="BM117" s="217" t="s">
        <v>1557</v>
      </c>
    </row>
    <row r="118" s="2" customFormat="1">
      <c r="A118" s="40"/>
      <c r="B118" s="41"/>
      <c r="C118" s="42"/>
      <c r="D118" s="219" t="s">
        <v>136</v>
      </c>
      <c r="E118" s="42"/>
      <c r="F118" s="220" t="s">
        <v>1558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136</v>
      </c>
      <c r="AU118" s="19" t="s">
        <v>78</v>
      </c>
    </row>
    <row r="119" s="2" customFormat="1">
      <c r="A119" s="40"/>
      <c r="B119" s="41"/>
      <c r="C119" s="42"/>
      <c r="D119" s="226" t="s">
        <v>198</v>
      </c>
      <c r="E119" s="42"/>
      <c r="F119" s="247" t="s">
        <v>1532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198</v>
      </c>
      <c r="AU119" s="19" t="s">
        <v>78</v>
      </c>
    </row>
    <row r="120" s="2" customFormat="1" ht="14.4" customHeight="1">
      <c r="A120" s="40"/>
      <c r="B120" s="41"/>
      <c r="C120" s="206" t="s">
        <v>8</v>
      </c>
      <c r="D120" s="206" t="s">
        <v>130</v>
      </c>
      <c r="E120" s="207" t="s">
        <v>1559</v>
      </c>
      <c r="F120" s="208" t="s">
        <v>1560</v>
      </c>
      <c r="G120" s="209" t="s">
        <v>1498</v>
      </c>
      <c r="H120" s="210">
        <v>1</v>
      </c>
      <c r="I120" s="211"/>
      <c r="J120" s="212">
        <f>ROUND(I120*H120,2)</f>
        <v>0</v>
      </c>
      <c r="K120" s="208" t="s">
        <v>134</v>
      </c>
      <c r="L120" s="46"/>
      <c r="M120" s="213" t="s">
        <v>21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1499</v>
      </c>
      <c r="AT120" s="217" t="s">
        <v>130</v>
      </c>
      <c r="AU120" s="217" t="s">
        <v>78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78</v>
      </c>
      <c r="BK120" s="218">
        <f>ROUND(I120*H120,2)</f>
        <v>0</v>
      </c>
      <c r="BL120" s="19" t="s">
        <v>1499</v>
      </c>
      <c r="BM120" s="217" t="s">
        <v>1561</v>
      </c>
    </row>
    <row r="121" s="2" customFormat="1">
      <c r="A121" s="40"/>
      <c r="B121" s="41"/>
      <c r="C121" s="42"/>
      <c r="D121" s="219" t="s">
        <v>136</v>
      </c>
      <c r="E121" s="42"/>
      <c r="F121" s="220" t="s">
        <v>1562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78</v>
      </c>
    </row>
    <row r="122" s="2" customFormat="1">
      <c r="A122" s="40"/>
      <c r="B122" s="41"/>
      <c r="C122" s="42"/>
      <c r="D122" s="226" t="s">
        <v>198</v>
      </c>
      <c r="E122" s="42"/>
      <c r="F122" s="247" t="s">
        <v>1563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198</v>
      </c>
      <c r="AU122" s="19" t="s">
        <v>78</v>
      </c>
    </row>
    <row r="123" s="2" customFormat="1" ht="22.2" customHeight="1">
      <c r="A123" s="40"/>
      <c r="B123" s="41"/>
      <c r="C123" s="206" t="s">
        <v>228</v>
      </c>
      <c r="D123" s="206" t="s">
        <v>130</v>
      </c>
      <c r="E123" s="207" t="s">
        <v>1564</v>
      </c>
      <c r="F123" s="208" t="s">
        <v>1565</v>
      </c>
      <c r="G123" s="209" t="s">
        <v>1521</v>
      </c>
      <c r="H123" s="210">
        <v>1</v>
      </c>
      <c r="I123" s="211"/>
      <c r="J123" s="212">
        <f>ROUND(I123*H123,2)</f>
        <v>0</v>
      </c>
      <c r="K123" s="208" t="s">
        <v>134</v>
      </c>
      <c r="L123" s="46"/>
      <c r="M123" s="213" t="s">
        <v>21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1499</v>
      </c>
      <c r="AT123" s="217" t="s">
        <v>130</v>
      </c>
      <c r="AU123" s="217" t="s">
        <v>78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78</v>
      </c>
      <c r="BK123" s="218">
        <f>ROUND(I123*H123,2)</f>
        <v>0</v>
      </c>
      <c r="BL123" s="19" t="s">
        <v>1499</v>
      </c>
      <c r="BM123" s="217" t="s">
        <v>1566</v>
      </c>
    </row>
    <row r="124" s="2" customFormat="1">
      <c r="A124" s="40"/>
      <c r="B124" s="41"/>
      <c r="C124" s="42"/>
      <c r="D124" s="219" t="s">
        <v>136</v>
      </c>
      <c r="E124" s="42"/>
      <c r="F124" s="220" t="s">
        <v>1567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78</v>
      </c>
    </row>
    <row r="125" s="2" customFormat="1" ht="14.4" customHeight="1">
      <c r="A125" s="40"/>
      <c r="B125" s="41"/>
      <c r="C125" s="206" t="s">
        <v>235</v>
      </c>
      <c r="D125" s="206" t="s">
        <v>130</v>
      </c>
      <c r="E125" s="207" t="s">
        <v>1568</v>
      </c>
      <c r="F125" s="208" t="s">
        <v>1569</v>
      </c>
      <c r="G125" s="209" t="s">
        <v>1521</v>
      </c>
      <c r="H125" s="210">
        <v>1</v>
      </c>
      <c r="I125" s="211"/>
      <c r="J125" s="212">
        <f>ROUND(I125*H125,2)</f>
        <v>0</v>
      </c>
      <c r="K125" s="208" t="s">
        <v>134</v>
      </c>
      <c r="L125" s="46"/>
      <c r="M125" s="213" t="s">
        <v>21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1499</v>
      </c>
      <c r="AT125" s="217" t="s">
        <v>130</v>
      </c>
      <c r="AU125" s="217" t="s">
        <v>78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78</v>
      </c>
      <c r="BK125" s="218">
        <f>ROUND(I125*H125,2)</f>
        <v>0</v>
      </c>
      <c r="BL125" s="19" t="s">
        <v>1499</v>
      </c>
      <c r="BM125" s="217" t="s">
        <v>1570</v>
      </c>
    </row>
    <row r="126" s="2" customFormat="1">
      <c r="A126" s="40"/>
      <c r="B126" s="41"/>
      <c r="C126" s="42"/>
      <c r="D126" s="219" t="s">
        <v>136</v>
      </c>
      <c r="E126" s="42"/>
      <c r="F126" s="220" t="s">
        <v>1571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136</v>
      </c>
      <c r="AU126" s="19" t="s">
        <v>78</v>
      </c>
    </row>
    <row r="127" s="2" customFormat="1" ht="14.4" customHeight="1">
      <c r="A127" s="40"/>
      <c r="B127" s="41"/>
      <c r="C127" s="206" t="s">
        <v>241</v>
      </c>
      <c r="D127" s="206" t="s">
        <v>130</v>
      </c>
      <c r="E127" s="207" t="s">
        <v>1572</v>
      </c>
      <c r="F127" s="208" t="s">
        <v>1573</v>
      </c>
      <c r="G127" s="209" t="s">
        <v>1521</v>
      </c>
      <c r="H127" s="210">
        <v>1</v>
      </c>
      <c r="I127" s="211"/>
      <c r="J127" s="212">
        <f>ROUND(I127*H127,2)</f>
        <v>0</v>
      </c>
      <c r="K127" s="208" t="s">
        <v>134</v>
      </c>
      <c r="L127" s="46"/>
      <c r="M127" s="213" t="s">
        <v>21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1499</v>
      </c>
      <c r="AT127" s="217" t="s">
        <v>130</v>
      </c>
      <c r="AU127" s="217" t="s">
        <v>78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78</v>
      </c>
      <c r="BK127" s="218">
        <f>ROUND(I127*H127,2)</f>
        <v>0</v>
      </c>
      <c r="BL127" s="19" t="s">
        <v>1499</v>
      </c>
      <c r="BM127" s="217" t="s">
        <v>1574</v>
      </c>
    </row>
    <row r="128" s="2" customFormat="1">
      <c r="A128" s="40"/>
      <c r="B128" s="41"/>
      <c r="C128" s="42"/>
      <c r="D128" s="219" t="s">
        <v>136</v>
      </c>
      <c r="E128" s="42"/>
      <c r="F128" s="220" t="s">
        <v>1575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78</v>
      </c>
    </row>
    <row r="129" s="2" customFormat="1" ht="22.8" customHeight="1">
      <c r="A129" s="40"/>
      <c r="B129" s="41"/>
      <c r="C129" s="206" t="s">
        <v>247</v>
      </c>
      <c r="D129" s="206" t="s">
        <v>130</v>
      </c>
      <c r="E129" s="207" t="s">
        <v>1576</v>
      </c>
      <c r="F129" s="208" t="s">
        <v>1577</v>
      </c>
      <c r="G129" s="209" t="s">
        <v>1498</v>
      </c>
      <c r="H129" s="210">
        <v>1</v>
      </c>
      <c r="I129" s="211"/>
      <c r="J129" s="212">
        <f>ROUND(I129*H129,2)</f>
        <v>0</v>
      </c>
      <c r="K129" s="208" t="s">
        <v>134</v>
      </c>
      <c r="L129" s="46"/>
      <c r="M129" s="213" t="s">
        <v>21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1499</v>
      </c>
      <c r="AT129" s="217" t="s">
        <v>130</v>
      </c>
      <c r="AU129" s="217" t="s">
        <v>78</v>
      </c>
      <c r="AY129" s="19" t="s">
        <v>128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78</v>
      </c>
      <c r="BK129" s="218">
        <f>ROUND(I129*H129,2)</f>
        <v>0</v>
      </c>
      <c r="BL129" s="19" t="s">
        <v>1499</v>
      </c>
      <c r="BM129" s="217" t="s">
        <v>1578</v>
      </c>
    </row>
    <row r="130" s="2" customFormat="1">
      <c r="A130" s="40"/>
      <c r="B130" s="41"/>
      <c r="C130" s="42"/>
      <c r="D130" s="219" t="s">
        <v>136</v>
      </c>
      <c r="E130" s="42"/>
      <c r="F130" s="220" t="s">
        <v>1579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136</v>
      </c>
      <c r="AU130" s="19" t="s">
        <v>78</v>
      </c>
    </row>
    <row r="131" s="2" customFormat="1" ht="14.4" customHeight="1">
      <c r="A131" s="40"/>
      <c r="B131" s="41"/>
      <c r="C131" s="206" t="s">
        <v>255</v>
      </c>
      <c r="D131" s="206" t="s">
        <v>130</v>
      </c>
      <c r="E131" s="207" t="s">
        <v>1580</v>
      </c>
      <c r="F131" s="208" t="s">
        <v>1581</v>
      </c>
      <c r="G131" s="209" t="s">
        <v>1498</v>
      </c>
      <c r="H131" s="210">
        <v>1</v>
      </c>
      <c r="I131" s="211"/>
      <c r="J131" s="212">
        <f>ROUND(I131*H131,2)</f>
        <v>0</v>
      </c>
      <c r="K131" s="208" t="s">
        <v>21</v>
      </c>
      <c r="L131" s="46"/>
      <c r="M131" s="213" t="s">
        <v>21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1499</v>
      </c>
      <c r="AT131" s="217" t="s">
        <v>130</v>
      </c>
      <c r="AU131" s="217" t="s">
        <v>78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78</v>
      </c>
      <c r="BK131" s="218">
        <f>ROUND(I131*H131,2)</f>
        <v>0</v>
      </c>
      <c r="BL131" s="19" t="s">
        <v>1499</v>
      </c>
      <c r="BM131" s="217" t="s">
        <v>1582</v>
      </c>
    </row>
    <row r="132" s="2" customFormat="1" ht="22.8" customHeight="1">
      <c r="A132" s="40"/>
      <c r="B132" s="41"/>
      <c r="C132" s="206" t="s">
        <v>7</v>
      </c>
      <c r="D132" s="206" t="s">
        <v>130</v>
      </c>
      <c r="E132" s="207" t="s">
        <v>1583</v>
      </c>
      <c r="F132" s="208" t="s">
        <v>1584</v>
      </c>
      <c r="G132" s="209" t="s">
        <v>1521</v>
      </c>
      <c r="H132" s="210">
        <v>1</v>
      </c>
      <c r="I132" s="211"/>
      <c r="J132" s="212">
        <f>ROUND(I132*H132,2)</f>
        <v>0</v>
      </c>
      <c r="K132" s="208" t="s">
        <v>134</v>
      </c>
      <c r="L132" s="46"/>
      <c r="M132" s="213" t="s">
        <v>21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1499</v>
      </c>
      <c r="AT132" s="217" t="s">
        <v>130</v>
      </c>
      <c r="AU132" s="217" t="s">
        <v>78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78</v>
      </c>
      <c r="BK132" s="218">
        <f>ROUND(I132*H132,2)</f>
        <v>0</v>
      </c>
      <c r="BL132" s="19" t="s">
        <v>1499</v>
      </c>
      <c r="BM132" s="217" t="s">
        <v>1585</v>
      </c>
    </row>
    <row r="133" s="2" customFormat="1">
      <c r="A133" s="40"/>
      <c r="B133" s="41"/>
      <c r="C133" s="42"/>
      <c r="D133" s="219" t="s">
        <v>136</v>
      </c>
      <c r="E133" s="42"/>
      <c r="F133" s="220" t="s">
        <v>1586</v>
      </c>
      <c r="G133" s="42"/>
      <c r="H133" s="42"/>
      <c r="I133" s="221"/>
      <c r="J133" s="42"/>
      <c r="K133" s="42"/>
      <c r="L133" s="46"/>
      <c r="M133" s="288"/>
      <c r="N133" s="289"/>
      <c r="O133" s="285"/>
      <c r="P133" s="285"/>
      <c r="Q133" s="285"/>
      <c r="R133" s="285"/>
      <c r="S133" s="285"/>
      <c r="T133" s="29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136</v>
      </c>
      <c r="AU133" s="19" t="s">
        <v>78</v>
      </c>
    </row>
    <row r="134" s="2" customFormat="1" ht="6.96" customHeight="1">
      <c r="A134" s="40"/>
      <c r="B134" s="61"/>
      <c r="C134" s="62"/>
      <c r="D134" s="62"/>
      <c r="E134" s="62"/>
      <c r="F134" s="62"/>
      <c r="G134" s="62"/>
      <c r="H134" s="62"/>
      <c r="I134" s="62"/>
      <c r="J134" s="62"/>
      <c r="K134" s="62"/>
      <c r="L134" s="46"/>
      <c r="M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</sheetData>
  <sheetProtection sheet="1" autoFilter="0" formatColumns="0" formatRows="0" objects="1" scenarios="1" spinCount="100000" saltValue="PKr+CX1eZQqFx3bMT05PLVjiGjH4JQrESaq2hvfT/s9aasYZWgL2YFZV3O7usHpw50dPcq+nBgTT99HhJ/9aig==" hashValue="fUbIapF4qO6Vk9/iEfKB/r1ezRN/bc4iLGSOsBXKTEsW6O/+Vaibhbd5GqeTCcC++5DzRnywN4KSsxZUSL/H3w==" algorithmName="SHA-512" password="CC35"/>
  <autoFilter ref="C79:K13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2/011403000"/>
    <hyperlink ref="F85" r:id="rId2" display="https://podminky.urs.cz/item/CS_URS_2023_02/012103000"/>
    <hyperlink ref="F93" r:id="rId3" display="https://podminky.urs.cz/item/CS_URS_2023_02/012203000"/>
    <hyperlink ref="F96" r:id="rId4" display="https://podminky.urs.cz/item/CS_URS_2023_02/013002000"/>
    <hyperlink ref="F99" r:id="rId5" display="https://podminky.urs.cz/item/CS_URS_2023_02/013254000"/>
    <hyperlink ref="F104" r:id="rId6" display="https://podminky.urs.cz/item/CS_URS_2023_02/030001000"/>
    <hyperlink ref="F107" r:id="rId7" display="https://podminky.urs.cz/item/CS_URS_2023_02/034403000"/>
    <hyperlink ref="F110" r:id="rId8" display="https://podminky.urs.cz/item/CS_URS_2023_02/034503000"/>
    <hyperlink ref="F114" r:id="rId9" display="https://podminky.urs.cz/item/CS_URS_2023_02/043134000"/>
    <hyperlink ref="F118" r:id="rId10" display="https://podminky.urs.cz/item/CS_URS_2023_02/044002000"/>
    <hyperlink ref="F121" r:id="rId11" display="https://podminky.urs.cz/item/CS_URS_2023_02/045002000"/>
    <hyperlink ref="F124" r:id="rId12" display="https://podminky.urs.cz/item/CS_URS_2023_02/049103000"/>
    <hyperlink ref="F126" r:id="rId13" display="https://podminky.urs.cz/item/CS_URS_2023_02/051002000"/>
    <hyperlink ref="F128" r:id="rId14" display="https://podminky.urs.cz/item/CS_URS_2023_02/053203000"/>
    <hyperlink ref="F130" r:id="rId15" display="https://podminky.urs.cz/item/CS_URS_2023_02/070001000"/>
    <hyperlink ref="F133" r:id="rId16" display="https://podminky.urs.cz/item/CS_URS_2023_02/0917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91" customWidth="1"/>
    <col min="2" max="2" width="1.710938" style="291" customWidth="1"/>
    <col min="3" max="4" width="5.003906" style="291" customWidth="1"/>
    <col min="5" max="5" width="11.71094" style="291" customWidth="1"/>
    <col min="6" max="6" width="9.140625" style="291" customWidth="1"/>
    <col min="7" max="7" width="5.003906" style="291" customWidth="1"/>
    <col min="8" max="8" width="77.85156" style="291" customWidth="1"/>
    <col min="9" max="10" width="20.00391" style="291" customWidth="1"/>
    <col min="11" max="11" width="1.710938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1587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1588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1589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1590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1591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1592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1593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1594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1595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1596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1597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1598</v>
      </c>
      <c r="F18" s="302" t="s">
        <v>1599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80</v>
      </c>
      <c r="F19" s="302" t="s">
        <v>1600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1601</v>
      </c>
      <c r="F20" s="302" t="s">
        <v>1602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92</v>
      </c>
      <c r="F21" s="302" t="s">
        <v>1603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1604</v>
      </c>
      <c r="F22" s="302" t="s">
        <v>1605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1606</v>
      </c>
      <c r="F23" s="302" t="s">
        <v>1607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1608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1609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1610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1611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1612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1613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1614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1615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1616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114</v>
      </c>
      <c r="F36" s="302"/>
      <c r="G36" s="302" t="s">
        <v>1617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1618</v>
      </c>
      <c r="F37" s="302"/>
      <c r="G37" s="302" t="s">
        <v>1619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54</v>
      </c>
      <c r="F38" s="302"/>
      <c r="G38" s="302" t="s">
        <v>1620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55</v>
      </c>
      <c r="F39" s="302"/>
      <c r="G39" s="302" t="s">
        <v>1621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115</v>
      </c>
      <c r="F40" s="302"/>
      <c r="G40" s="302" t="s">
        <v>1622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116</v>
      </c>
      <c r="F41" s="302"/>
      <c r="G41" s="302" t="s">
        <v>1623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1624</v>
      </c>
      <c r="F42" s="302"/>
      <c r="G42" s="302" t="s">
        <v>1625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1626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1627</v>
      </c>
      <c r="F44" s="302"/>
      <c r="G44" s="302" t="s">
        <v>1628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118</v>
      </c>
      <c r="F45" s="302"/>
      <c r="G45" s="302" t="s">
        <v>1629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1630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1631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1632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1633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1634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1635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1636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1637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1638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1639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1640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1641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1642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1643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1644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1645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1646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1647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1648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1649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1650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1651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1652</v>
      </c>
      <c r="D76" s="320"/>
      <c r="E76" s="320"/>
      <c r="F76" s="320" t="s">
        <v>1653</v>
      </c>
      <c r="G76" s="321"/>
      <c r="H76" s="320" t="s">
        <v>55</v>
      </c>
      <c r="I76" s="320" t="s">
        <v>58</v>
      </c>
      <c r="J76" s="320" t="s">
        <v>1654</v>
      </c>
      <c r="K76" s="319"/>
    </row>
    <row r="77" s="1" customFormat="1" ht="17.25" customHeight="1">
      <c r="B77" s="317"/>
      <c r="C77" s="322" t="s">
        <v>1655</v>
      </c>
      <c r="D77" s="322"/>
      <c r="E77" s="322"/>
      <c r="F77" s="323" t="s">
        <v>1656</v>
      </c>
      <c r="G77" s="324"/>
      <c r="H77" s="322"/>
      <c r="I77" s="322"/>
      <c r="J77" s="322" t="s">
        <v>1657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54</v>
      </c>
      <c r="D79" s="327"/>
      <c r="E79" s="327"/>
      <c r="F79" s="328" t="s">
        <v>1658</v>
      </c>
      <c r="G79" s="329"/>
      <c r="H79" s="305" t="s">
        <v>1659</v>
      </c>
      <c r="I79" s="305" t="s">
        <v>1660</v>
      </c>
      <c r="J79" s="305">
        <v>20</v>
      </c>
      <c r="K79" s="319"/>
    </row>
    <row r="80" s="1" customFormat="1" ht="15" customHeight="1">
      <c r="B80" s="317"/>
      <c r="C80" s="305" t="s">
        <v>1661</v>
      </c>
      <c r="D80" s="305"/>
      <c r="E80" s="305"/>
      <c r="F80" s="328" t="s">
        <v>1658</v>
      </c>
      <c r="G80" s="329"/>
      <c r="H80" s="305" t="s">
        <v>1662</v>
      </c>
      <c r="I80" s="305" t="s">
        <v>1660</v>
      </c>
      <c r="J80" s="305">
        <v>120</v>
      </c>
      <c r="K80" s="319"/>
    </row>
    <row r="81" s="1" customFormat="1" ht="15" customHeight="1">
      <c r="B81" s="330"/>
      <c r="C81" s="305" t="s">
        <v>1663</v>
      </c>
      <c r="D81" s="305"/>
      <c r="E81" s="305"/>
      <c r="F81" s="328" t="s">
        <v>1664</v>
      </c>
      <c r="G81" s="329"/>
      <c r="H81" s="305" t="s">
        <v>1665</v>
      </c>
      <c r="I81" s="305" t="s">
        <v>1660</v>
      </c>
      <c r="J81" s="305">
        <v>50</v>
      </c>
      <c r="K81" s="319"/>
    </row>
    <row r="82" s="1" customFormat="1" ht="15" customHeight="1">
      <c r="B82" s="330"/>
      <c r="C82" s="305" t="s">
        <v>1666</v>
      </c>
      <c r="D82" s="305"/>
      <c r="E82" s="305"/>
      <c r="F82" s="328" t="s">
        <v>1658</v>
      </c>
      <c r="G82" s="329"/>
      <c r="H82" s="305" t="s">
        <v>1667</v>
      </c>
      <c r="I82" s="305" t="s">
        <v>1668</v>
      </c>
      <c r="J82" s="305"/>
      <c r="K82" s="319"/>
    </row>
    <row r="83" s="1" customFormat="1" ht="15" customHeight="1">
      <c r="B83" s="330"/>
      <c r="C83" s="331" t="s">
        <v>1669</v>
      </c>
      <c r="D83" s="331"/>
      <c r="E83" s="331"/>
      <c r="F83" s="332" t="s">
        <v>1664</v>
      </c>
      <c r="G83" s="331"/>
      <c r="H83" s="331" t="s">
        <v>1670</v>
      </c>
      <c r="I83" s="331" t="s">
        <v>1660</v>
      </c>
      <c r="J83" s="331">
        <v>15</v>
      </c>
      <c r="K83" s="319"/>
    </row>
    <row r="84" s="1" customFormat="1" ht="15" customHeight="1">
      <c r="B84" s="330"/>
      <c r="C84" s="331" t="s">
        <v>1671</v>
      </c>
      <c r="D84" s="331"/>
      <c r="E84" s="331"/>
      <c r="F84" s="332" t="s">
        <v>1664</v>
      </c>
      <c r="G84" s="331"/>
      <c r="H84" s="331" t="s">
        <v>1672</v>
      </c>
      <c r="I84" s="331" t="s">
        <v>1660</v>
      </c>
      <c r="J84" s="331">
        <v>15</v>
      </c>
      <c r="K84" s="319"/>
    </row>
    <row r="85" s="1" customFormat="1" ht="15" customHeight="1">
      <c r="B85" s="330"/>
      <c r="C85" s="331" t="s">
        <v>1673</v>
      </c>
      <c r="D85" s="331"/>
      <c r="E85" s="331"/>
      <c r="F85" s="332" t="s">
        <v>1664</v>
      </c>
      <c r="G85" s="331"/>
      <c r="H85" s="331" t="s">
        <v>1674</v>
      </c>
      <c r="I85" s="331" t="s">
        <v>1660</v>
      </c>
      <c r="J85" s="331">
        <v>20</v>
      </c>
      <c r="K85" s="319"/>
    </row>
    <row r="86" s="1" customFormat="1" ht="15" customHeight="1">
      <c r="B86" s="330"/>
      <c r="C86" s="331" t="s">
        <v>1675</v>
      </c>
      <c r="D86" s="331"/>
      <c r="E86" s="331"/>
      <c r="F86" s="332" t="s">
        <v>1664</v>
      </c>
      <c r="G86" s="331"/>
      <c r="H86" s="331" t="s">
        <v>1676</v>
      </c>
      <c r="I86" s="331" t="s">
        <v>1660</v>
      </c>
      <c r="J86" s="331">
        <v>20</v>
      </c>
      <c r="K86" s="319"/>
    </row>
    <row r="87" s="1" customFormat="1" ht="15" customHeight="1">
      <c r="B87" s="330"/>
      <c r="C87" s="305" t="s">
        <v>1677</v>
      </c>
      <c r="D87" s="305"/>
      <c r="E87" s="305"/>
      <c r="F87" s="328" t="s">
        <v>1664</v>
      </c>
      <c r="G87" s="329"/>
      <c r="H87" s="305" t="s">
        <v>1678</v>
      </c>
      <c r="I87" s="305" t="s">
        <v>1660</v>
      </c>
      <c r="J87" s="305">
        <v>50</v>
      </c>
      <c r="K87" s="319"/>
    </row>
    <row r="88" s="1" customFormat="1" ht="15" customHeight="1">
      <c r="B88" s="330"/>
      <c r="C88" s="305" t="s">
        <v>1679</v>
      </c>
      <c r="D88" s="305"/>
      <c r="E88" s="305"/>
      <c r="F88" s="328" t="s">
        <v>1664</v>
      </c>
      <c r="G88" s="329"/>
      <c r="H88" s="305" t="s">
        <v>1680</v>
      </c>
      <c r="I88" s="305" t="s">
        <v>1660</v>
      </c>
      <c r="J88" s="305">
        <v>20</v>
      </c>
      <c r="K88" s="319"/>
    </row>
    <row r="89" s="1" customFormat="1" ht="15" customHeight="1">
      <c r="B89" s="330"/>
      <c r="C89" s="305" t="s">
        <v>1681</v>
      </c>
      <c r="D89" s="305"/>
      <c r="E89" s="305"/>
      <c r="F89" s="328" t="s">
        <v>1664</v>
      </c>
      <c r="G89" s="329"/>
      <c r="H89" s="305" t="s">
        <v>1682</v>
      </c>
      <c r="I89" s="305" t="s">
        <v>1660</v>
      </c>
      <c r="J89" s="305">
        <v>20</v>
      </c>
      <c r="K89" s="319"/>
    </row>
    <row r="90" s="1" customFormat="1" ht="15" customHeight="1">
      <c r="B90" s="330"/>
      <c r="C90" s="305" t="s">
        <v>1683</v>
      </c>
      <c r="D90" s="305"/>
      <c r="E90" s="305"/>
      <c r="F90" s="328" t="s">
        <v>1664</v>
      </c>
      <c r="G90" s="329"/>
      <c r="H90" s="305" t="s">
        <v>1684</v>
      </c>
      <c r="I90" s="305" t="s">
        <v>1660</v>
      </c>
      <c r="J90" s="305">
        <v>50</v>
      </c>
      <c r="K90" s="319"/>
    </row>
    <row r="91" s="1" customFormat="1" ht="15" customHeight="1">
      <c r="B91" s="330"/>
      <c r="C91" s="305" t="s">
        <v>1685</v>
      </c>
      <c r="D91" s="305"/>
      <c r="E91" s="305"/>
      <c r="F91" s="328" t="s">
        <v>1664</v>
      </c>
      <c r="G91" s="329"/>
      <c r="H91" s="305" t="s">
        <v>1685</v>
      </c>
      <c r="I91" s="305" t="s">
        <v>1660</v>
      </c>
      <c r="J91" s="305">
        <v>50</v>
      </c>
      <c r="K91" s="319"/>
    </row>
    <row r="92" s="1" customFormat="1" ht="15" customHeight="1">
      <c r="B92" s="330"/>
      <c r="C92" s="305" t="s">
        <v>1686</v>
      </c>
      <c r="D92" s="305"/>
      <c r="E92" s="305"/>
      <c r="F92" s="328" t="s">
        <v>1664</v>
      </c>
      <c r="G92" s="329"/>
      <c r="H92" s="305" t="s">
        <v>1687</v>
      </c>
      <c r="I92" s="305" t="s">
        <v>1660</v>
      </c>
      <c r="J92" s="305">
        <v>255</v>
      </c>
      <c r="K92" s="319"/>
    </row>
    <row r="93" s="1" customFormat="1" ht="15" customHeight="1">
      <c r="B93" s="330"/>
      <c r="C93" s="305" t="s">
        <v>1688</v>
      </c>
      <c r="D93" s="305"/>
      <c r="E93" s="305"/>
      <c r="F93" s="328" t="s">
        <v>1658</v>
      </c>
      <c r="G93" s="329"/>
      <c r="H93" s="305" t="s">
        <v>1689</v>
      </c>
      <c r="I93" s="305" t="s">
        <v>1690</v>
      </c>
      <c r="J93" s="305"/>
      <c r="K93" s="319"/>
    </row>
    <row r="94" s="1" customFormat="1" ht="15" customHeight="1">
      <c r="B94" s="330"/>
      <c r="C94" s="305" t="s">
        <v>1691</v>
      </c>
      <c r="D94" s="305"/>
      <c r="E94" s="305"/>
      <c r="F94" s="328" t="s">
        <v>1658</v>
      </c>
      <c r="G94" s="329"/>
      <c r="H94" s="305" t="s">
        <v>1692</v>
      </c>
      <c r="I94" s="305" t="s">
        <v>1693</v>
      </c>
      <c r="J94" s="305"/>
      <c r="K94" s="319"/>
    </row>
    <row r="95" s="1" customFormat="1" ht="15" customHeight="1">
      <c r="B95" s="330"/>
      <c r="C95" s="305" t="s">
        <v>1694</v>
      </c>
      <c r="D95" s="305"/>
      <c r="E95" s="305"/>
      <c r="F95" s="328" t="s">
        <v>1658</v>
      </c>
      <c r="G95" s="329"/>
      <c r="H95" s="305" t="s">
        <v>1694</v>
      </c>
      <c r="I95" s="305" t="s">
        <v>1693</v>
      </c>
      <c r="J95" s="305"/>
      <c r="K95" s="319"/>
    </row>
    <row r="96" s="1" customFormat="1" ht="15" customHeight="1">
      <c r="B96" s="330"/>
      <c r="C96" s="305" t="s">
        <v>39</v>
      </c>
      <c r="D96" s="305"/>
      <c r="E96" s="305"/>
      <c r="F96" s="328" t="s">
        <v>1658</v>
      </c>
      <c r="G96" s="329"/>
      <c r="H96" s="305" t="s">
        <v>1695</v>
      </c>
      <c r="I96" s="305" t="s">
        <v>1693</v>
      </c>
      <c r="J96" s="305"/>
      <c r="K96" s="319"/>
    </row>
    <row r="97" s="1" customFormat="1" ht="15" customHeight="1">
      <c r="B97" s="330"/>
      <c r="C97" s="305" t="s">
        <v>49</v>
      </c>
      <c r="D97" s="305"/>
      <c r="E97" s="305"/>
      <c r="F97" s="328" t="s">
        <v>1658</v>
      </c>
      <c r="G97" s="329"/>
      <c r="H97" s="305" t="s">
        <v>1696</v>
      </c>
      <c r="I97" s="305" t="s">
        <v>1693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1697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1652</v>
      </c>
      <c r="D103" s="320"/>
      <c r="E103" s="320"/>
      <c r="F103" s="320" t="s">
        <v>1653</v>
      </c>
      <c r="G103" s="321"/>
      <c r="H103" s="320" t="s">
        <v>55</v>
      </c>
      <c r="I103" s="320" t="s">
        <v>58</v>
      </c>
      <c r="J103" s="320" t="s">
        <v>1654</v>
      </c>
      <c r="K103" s="319"/>
    </row>
    <row r="104" s="1" customFormat="1" ht="17.25" customHeight="1">
      <c r="B104" s="317"/>
      <c r="C104" s="322" t="s">
        <v>1655</v>
      </c>
      <c r="D104" s="322"/>
      <c r="E104" s="322"/>
      <c r="F104" s="323" t="s">
        <v>1656</v>
      </c>
      <c r="G104" s="324"/>
      <c r="H104" s="322"/>
      <c r="I104" s="322"/>
      <c r="J104" s="322" t="s">
        <v>1657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54</v>
      </c>
      <c r="D106" s="327"/>
      <c r="E106" s="327"/>
      <c r="F106" s="328" t="s">
        <v>1658</v>
      </c>
      <c r="G106" s="305"/>
      <c r="H106" s="305" t="s">
        <v>1698</v>
      </c>
      <c r="I106" s="305" t="s">
        <v>1660</v>
      </c>
      <c r="J106" s="305">
        <v>20</v>
      </c>
      <c r="K106" s="319"/>
    </row>
    <row r="107" s="1" customFormat="1" ht="15" customHeight="1">
      <c r="B107" s="317"/>
      <c r="C107" s="305" t="s">
        <v>1661</v>
      </c>
      <c r="D107" s="305"/>
      <c r="E107" s="305"/>
      <c r="F107" s="328" t="s">
        <v>1658</v>
      </c>
      <c r="G107" s="305"/>
      <c r="H107" s="305" t="s">
        <v>1698</v>
      </c>
      <c r="I107" s="305" t="s">
        <v>1660</v>
      </c>
      <c r="J107" s="305">
        <v>120</v>
      </c>
      <c r="K107" s="319"/>
    </row>
    <row r="108" s="1" customFormat="1" ht="15" customHeight="1">
      <c r="B108" s="330"/>
      <c r="C108" s="305" t="s">
        <v>1663</v>
      </c>
      <c r="D108" s="305"/>
      <c r="E108" s="305"/>
      <c r="F108" s="328" t="s">
        <v>1664</v>
      </c>
      <c r="G108" s="305"/>
      <c r="H108" s="305" t="s">
        <v>1698</v>
      </c>
      <c r="I108" s="305" t="s">
        <v>1660</v>
      </c>
      <c r="J108" s="305">
        <v>50</v>
      </c>
      <c r="K108" s="319"/>
    </row>
    <row r="109" s="1" customFormat="1" ht="15" customHeight="1">
      <c r="B109" s="330"/>
      <c r="C109" s="305" t="s">
        <v>1666</v>
      </c>
      <c r="D109" s="305"/>
      <c r="E109" s="305"/>
      <c r="F109" s="328" t="s">
        <v>1658</v>
      </c>
      <c r="G109" s="305"/>
      <c r="H109" s="305" t="s">
        <v>1698</v>
      </c>
      <c r="I109" s="305" t="s">
        <v>1668</v>
      </c>
      <c r="J109" s="305"/>
      <c r="K109" s="319"/>
    </row>
    <row r="110" s="1" customFormat="1" ht="15" customHeight="1">
      <c r="B110" s="330"/>
      <c r="C110" s="305" t="s">
        <v>1677</v>
      </c>
      <c r="D110" s="305"/>
      <c r="E110" s="305"/>
      <c r="F110" s="328" t="s">
        <v>1664</v>
      </c>
      <c r="G110" s="305"/>
      <c r="H110" s="305" t="s">
        <v>1698</v>
      </c>
      <c r="I110" s="305" t="s">
        <v>1660</v>
      </c>
      <c r="J110" s="305">
        <v>50</v>
      </c>
      <c r="K110" s="319"/>
    </row>
    <row r="111" s="1" customFormat="1" ht="15" customHeight="1">
      <c r="B111" s="330"/>
      <c r="C111" s="305" t="s">
        <v>1685</v>
      </c>
      <c r="D111" s="305"/>
      <c r="E111" s="305"/>
      <c r="F111" s="328" t="s">
        <v>1664</v>
      </c>
      <c r="G111" s="305"/>
      <c r="H111" s="305" t="s">
        <v>1698</v>
      </c>
      <c r="I111" s="305" t="s">
        <v>1660</v>
      </c>
      <c r="J111" s="305">
        <v>50</v>
      </c>
      <c r="K111" s="319"/>
    </row>
    <row r="112" s="1" customFormat="1" ht="15" customHeight="1">
      <c r="B112" s="330"/>
      <c r="C112" s="305" t="s">
        <v>1683</v>
      </c>
      <c r="D112" s="305"/>
      <c r="E112" s="305"/>
      <c r="F112" s="328" t="s">
        <v>1664</v>
      </c>
      <c r="G112" s="305"/>
      <c r="H112" s="305" t="s">
        <v>1698</v>
      </c>
      <c r="I112" s="305" t="s">
        <v>1660</v>
      </c>
      <c r="J112" s="305">
        <v>50</v>
      </c>
      <c r="K112" s="319"/>
    </row>
    <row r="113" s="1" customFormat="1" ht="15" customHeight="1">
      <c r="B113" s="330"/>
      <c r="C113" s="305" t="s">
        <v>54</v>
      </c>
      <c r="D113" s="305"/>
      <c r="E113" s="305"/>
      <c r="F113" s="328" t="s">
        <v>1658</v>
      </c>
      <c r="G113" s="305"/>
      <c r="H113" s="305" t="s">
        <v>1699</v>
      </c>
      <c r="I113" s="305" t="s">
        <v>1660</v>
      </c>
      <c r="J113" s="305">
        <v>20</v>
      </c>
      <c r="K113" s="319"/>
    </row>
    <row r="114" s="1" customFormat="1" ht="15" customHeight="1">
      <c r="B114" s="330"/>
      <c r="C114" s="305" t="s">
        <v>1700</v>
      </c>
      <c r="D114" s="305"/>
      <c r="E114" s="305"/>
      <c r="F114" s="328" t="s">
        <v>1658</v>
      </c>
      <c r="G114" s="305"/>
      <c r="H114" s="305" t="s">
        <v>1701</v>
      </c>
      <c r="I114" s="305" t="s">
        <v>1660</v>
      </c>
      <c r="J114" s="305">
        <v>120</v>
      </c>
      <c r="K114" s="319"/>
    </row>
    <row r="115" s="1" customFormat="1" ht="15" customHeight="1">
      <c r="B115" s="330"/>
      <c r="C115" s="305" t="s">
        <v>39</v>
      </c>
      <c r="D115" s="305"/>
      <c r="E115" s="305"/>
      <c r="F115" s="328" t="s">
        <v>1658</v>
      </c>
      <c r="G115" s="305"/>
      <c r="H115" s="305" t="s">
        <v>1702</v>
      </c>
      <c r="I115" s="305" t="s">
        <v>1693</v>
      </c>
      <c r="J115" s="305"/>
      <c r="K115" s="319"/>
    </row>
    <row r="116" s="1" customFormat="1" ht="15" customHeight="1">
      <c r="B116" s="330"/>
      <c r="C116" s="305" t="s">
        <v>49</v>
      </c>
      <c r="D116" s="305"/>
      <c r="E116" s="305"/>
      <c r="F116" s="328" t="s">
        <v>1658</v>
      </c>
      <c r="G116" s="305"/>
      <c r="H116" s="305" t="s">
        <v>1703</v>
      </c>
      <c r="I116" s="305" t="s">
        <v>1693</v>
      </c>
      <c r="J116" s="305"/>
      <c r="K116" s="319"/>
    </row>
    <row r="117" s="1" customFormat="1" ht="15" customHeight="1">
      <c r="B117" s="330"/>
      <c r="C117" s="305" t="s">
        <v>58</v>
      </c>
      <c r="D117" s="305"/>
      <c r="E117" s="305"/>
      <c r="F117" s="328" t="s">
        <v>1658</v>
      </c>
      <c r="G117" s="305"/>
      <c r="H117" s="305" t="s">
        <v>1704</v>
      </c>
      <c r="I117" s="305" t="s">
        <v>1705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1706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1652</v>
      </c>
      <c r="D123" s="320"/>
      <c r="E123" s="320"/>
      <c r="F123" s="320" t="s">
        <v>1653</v>
      </c>
      <c r="G123" s="321"/>
      <c r="H123" s="320" t="s">
        <v>55</v>
      </c>
      <c r="I123" s="320" t="s">
        <v>58</v>
      </c>
      <c r="J123" s="320" t="s">
        <v>1654</v>
      </c>
      <c r="K123" s="349"/>
    </row>
    <row r="124" s="1" customFormat="1" ht="17.25" customHeight="1">
      <c r="B124" s="348"/>
      <c r="C124" s="322" t="s">
        <v>1655</v>
      </c>
      <c r="D124" s="322"/>
      <c r="E124" s="322"/>
      <c r="F124" s="323" t="s">
        <v>1656</v>
      </c>
      <c r="G124" s="324"/>
      <c r="H124" s="322"/>
      <c r="I124" s="322"/>
      <c r="J124" s="322" t="s">
        <v>1657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1661</v>
      </c>
      <c r="D126" s="327"/>
      <c r="E126" s="327"/>
      <c r="F126" s="328" t="s">
        <v>1658</v>
      </c>
      <c r="G126" s="305"/>
      <c r="H126" s="305" t="s">
        <v>1698</v>
      </c>
      <c r="I126" s="305" t="s">
        <v>1660</v>
      </c>
      <c r="J126" s="305">
        <v>120</v>
      </c>
      <c r="K126" s="353"/>
    </row>
    <row r="127" s="1" customFormat="1" ht="15" customHeight="1">
      <c r="B127" s="350"/>
      <c r="C127" s="305" t="s">
        <v>1707</v>
      </c>
      <c r="D127" s="305"/>
      <c r="E127" s="305"/>
      <c r="F127" s="328" t="s">
        <v>1658</v>
      </c>
      <c r="G127" s="305"/>
      <c r="H127" s="305" t="s">
        <v>1708</v>
      </c>
      <c r="I127" s="305" t="s">
        <v>1660</v>
      </c>
      <c r="J127" s="305" t="s">
        <v>1709</v>
      </c>
      <c r="K127" s="353"/>
    </row>
    <row r="128" s="1" customFormat="1" ht="15" customHeight="1">
      <c r="B128" s="350"/>
      <c r="C128" s="305" t="s">
        <v>1606</v>
      </c>
      <c r="D128" s="305"/>
      <c r="E128" s="305"/>
      <c r="F128" s="328" t="s">
        <v>1658</v>
      </c>
      <c r="G128" s="305"/>
      <c r="H128" s="305" t="s">
        <v>1710</v>
      </c>
      <c r="I128" s="305" t="s">
        <v>1660</v>
      </c>
      <c r="J128" s="305" t="s">
        <v>1709</v>
      </c>
      <c r="K128" s="353"/>
    </row>
    <row r="129" s="1" customFormat="1" ht="15" customHeight="1">
      <c r="B129" s="350"/>
      <c r="C129" s="305" t="s">
        <v>1669</v>
      </c>
      <c r="D129" s="305"/>
      <c r="E129" s="305"/>
      <c r="F129" s="328" t="s">
        <v>1664</v>
      </c>
      <c r="G129" s="305"/>
      <c r="H129" s="305" t="s">
        <v>1670</v>
      </c>
      <c r="I129" s="305" t="s">
        <v>1660</v>
      </c>
      <c r="J129" s="305">
        <v>15</v>
      </c>
      <c r="K129" s="353"/>
    </row>
    <row r="130" s="1" customFormat="1" ht="15" customHeight="1">
      <c r="B130" s="350"/>
      <c r="C130" s="331" t="s">
        <v>1671</v>
      </c>
      <c r="D130" s="331"/>
      <c r="E130" s="331"/>
      <c r="F130" s="332" t="s">
        <v>1664</v>
      </c>
      <c r="G130" s="331"/>
      <c r="H130" s="331" t="s">
        <v>1672</v>
      </c>
      <c r="I130" s="331" t="s">
        <v>1660</v>
      </c>
      <c r="J130" s="331">
        <v>15</v>
      </c>
      <c r="K130" s="353"/>
    </row>
    <row r="131" s="1" customFormat="1" ht="15" customHeight="1">
      <c r="B131" s="350"/>
      <c r="C131" s="331" t="s">
        <v>1673</v>
      </c>
      <c r="D131" s="331"/>
      <c r="E131" s="331"/>
      <c r="F131" s="332" t="s">
        <v>1664</v>
      </c>
      <c r="G131" s="331"/>
      <c r="H131" s="331" t="s">
        <v>1674</v>
      </c>
      <c r="I131" s="331" t="s">
        <v>1660</v>
      </c>
      <c r="J131" s="331">
        <v>20</v>
      </c>
      <c r="K131" s="353"/>
    </row>
    <row r="132" s="1" customFormat="1" ht="15" customHeight="1">
      <c r="B132" s="350"/>
      <c r="C132" s="331" t="s">
        <v>1675</v>
      </c>
      <c r="D132" s="331"/>
      <c r="E132" s="331"/>
      <c r="F132" s="332" t="s">
        <v>1664</v>
      </c>
      <c r="G132" s="331"/>
      <c r="H132" s="331" t="s">
        <v>1676</v>
      </c>
      <c r="I132" s="331" t="s">
        <v>1660</v>
      </c>
      <c r="J132" s="331">
        <v>20</v>
      </c>
      <c r="K132" s="353"/>
    </row>
    <row r="133" s="1" customFormat="1" ht="15" customHeight="1">
      <c r="B133" s="350"/>
      <c r="C133" s="305" t="s">
        <v>1663</v>
      </c>
      <c r="D133" s="305"/>
      <c r="E133" s="305"/>
      <c r="F133" s="328" t="s">
        <v>1664</v>
      </c>
      <c r="G133" s="305"/>
      <c r="H133" s="305" t="s">
        <v>1698</v>
      </c>
      <c r="I133" s="305" t="s">
        <v>1660</v>
      </c>
      <c r="J133" s="305">
        <v>50</v>
      </c>
      <c r="K133" s="353"/>
    </row>
    <row r="134" s="1" customFormat="1" ht="15" customHeight="1">
      <c r="B134" s="350"/>
      <c r="C134" s="305" t="s">
        <v>1677</v>
      </c>
      <c r="D134" s="305"/>
      <c r="E134" s="305"/>
      <c r="F134" s="328" t="s">
        <v>1664</v>
      </c>
      <c r="G134" s="305"/>
      <c r="H134" s="305" t="s">
        <v>1698</v>
      </c>
      <c r="I134" s="305" t="s">
        <v>1660</v>
      </c>
      <c r="J134" s="305">
        <v>50</v>
      </c>
      <c r="K134" s="353"/>
    </row>
    <row r="135" s="1" customFormat="1" ht="15" customHeight="1">
      <c r="B135" s="350"/>
      <c r="C135" s="305" t="s">
        <v>1683</v>
      </c>
      <c r="D135" s="305"/>
      <c r="E135" s="305"/>
      <c r="F135" s="328" t="s">
        <v>1664</v>
      </c>
      <c r="G135" s="305"/>
      <c r="H135" s="305" t="s">
        <v>1698</v>
      </c>
      <c r="I135" s="305" t="s">
        <v>1660</v>
      </c>
      <c r="J135" s="305">
        <v>50</v>
      </c>
      <c r="K135" s="353"/>
    </row>
    <row r="136" s="1" customFormat="1" ht="15" customHeight="1">
      <c r="B136" s="350"/>
      <c r="C136" s="305" t="s">
        <v>1685</v>
      </c>
      <c r="D136" s="305"/>
      <c r="E136" s="305"/>
      <c r="F136" s="328" t="s">
        <v>1664</v>
      </c>
      <c r="G136" s="305"/>
      <c r="H136" s="305" t="s">
        <v>1698</v>
      </c>
      <c r="I136" s="305" t="s">
        <v>1660</v>
      </c>
      <c r="J136" s="305">
        <v>50</v>
      </c>
      <c r="K136" s="353"/>
    </row>
    <row r="137" s="1" customFormat="1" ht="15" customHeight="1">
      <c r="B137" s="350"/>
      <c r="C137" s="305" t="s">
        <v>1686</v>
      </c>
      <c r="D137" s="305"/>
      <c r="E137" s="305"/>
      <c r="F137" s="328" t="s">
        <v>1664</v>
      </c>
      <c r="G137" s="305"/>
      <c r="H137" s="305" t="s">
        <v>1711</v>
      </c>
      <c r="I137" s="305" t="s">
        <v>1660</v>
      </c>
      <c r="J137" s="305">
        <v>255</v>
      </c>
      <c r="K137" s="353"/>
    </row>
    <row r="138" s="1" customFormat="1" ht="15" customHeight="1">
      <c r="B138" s="350"/>
      <c r="C138" s="305" t="s">
        <v>1688</v>
      </c>
      <c r="D138" s="305"/>
      <c r="E138" s="305"/>
      <c r="F138" s="328" t="s">
        <v>1658</v>
      </c>
      <c r="G138" s="305"/>
      <c r="H138" s="305" t="s">
        <v>1712</v>
      </c>
      <c r="I138" s="305" t="s">
        <v>1690</v>
      </c>
      <c r="J138" s="305"/>
      <c r="K138" s="353"/>
    </row>
    <row r="139" s="1" customFormat="1" ht="15" customHeight="1">
      <c r="B139" s="350"/>
      <c r="C139" s="305" t="s">
        <v>1691</v>
      </c>
      <c r="D139" s="305"/>
      <c r="E139" s="305"/>
      <c r="F139" s="328" t="s">
        <v>1658</v>
      </c>
      <c r="G139" s="305"/>
      <c r="H139" s="305" t="s">
        <v>1713</v>
      </c>
      <c r="I139" s="305" t="s">
        <v>1693</v>
      </c>
      <c r="J139" s="305"/>
      <c r="K139" s="353"/>
    </row>
    <row r="140" s="1" customFormat="1" ht="15" customHeight="1">
      <c r="B140" s="350"/>
      <c r="C140" s="305" t="s">
        <v>1694</v>
      </c>
      <c r="D140" s="305"/>
      <c r="E140" s="305"/>
      <c r="F140" s="328" t="s">
        <v>1658</v>
      </c>
      <c r="G140" s="305"/>
      <c r="H140" s="305" t="s">
        <v>1694</v>
      </c>
      <c r="I140" s="305" t="s">
        <v>1693</v>
      </c>
      <c r="J140" s="305"/>
      <c r="K140" s="353"/>
    </row>
    <row r="141" s="1" customFormat="1" ht="15" customHeight="1">
      <c r="B141" s="350"/>
      <c r="C141" s="305" t="s">
        <v>39</v>
      </c>
      <c r="D141" s="305"/>
      <c r="E141" s="305"/>
      <c r="F141" s="328" t="s">
        <v>1658</v>
      </c>
      <c r="G141" s="305"/>
      <c r="H141" s="305" t="s">
        <v>1714</v>
      </c>
      <c r="I141" s="305" t="s">
        <v>1693</v>
      </c>
      <c r="J141" s="305"/>
      <c r="K141" s="353"/>
    </row>
    <row r="142" s="1" customFormat="1" ht="15" customHeight="1">
      <c r="B142" s="350"/>
      <c r="C142" s="305" t="s">
        <v>1715</v>
      </c>
      <c r="D142" s="305"/>
      <c r="E142" s="305"/>
      <c r="F142" s="328" t="s">
        <v>1658</v>
      </c>
      <c r="G142" s="305"/>
      <c r="H142" s="305" t="s">
        <v>1716</v>
      </c>
      <c r="I142" s="305" t="s">
        <v>1693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1717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1652</v>
      </c>
      <c r="D148" s="320"/>
      <c r="E148" s="320"/>
      <c r="F148" s="320" t="s">
        <v>1653</v>
      </c>
      <c r="G148" s="321"/>
      <c r="H148" s="320" t="s">
        <v>55</v>
      </c>
      <c r="I148" s="320" t="s">
        <v>58</v>
      </c>
      <c r="J148" s="320" t="s">
        <v>1654</v>
      </c>
      <c r="K148" s="319"/>
    </row>
    <row r="149" s="1" customFormat="1" ht="17.25" customHeight="1">
      <c r="B149" s="317"/>
      <c r="C149" s="322" t="s">
        <v>1655</v>
      </c>
      <c r="D149" s="322"/>
      <c r="E149" s="322"/>
      <c r="F149" s="323" t="s">
        <v>1656</v>
      </c>
      <c r="G149" s="324"/>
      <c r="H149" s="322"/>
      <c r="I149" s="322"/>
      <c r="J149" s="322" t="s">
        <v>1657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1661</v>
      </c>
      <c r="D151" s="305"/>
      <c r="E151" s="305"/>
      <c r="F151" s="358" t="s">
        <v>1658</v>
      </c>
      <c r="G151" s="305"/>
      <c r="H151" s="357" t="s">
        <v>1698</v>
      </c>
      <c r="I151" s="357" t="s">
        <v>1660</v>
      </c>
      <c r="J151" s="357">
        <v>120</v>
      </c>
      <c r="K151" s="353"/>
    </row>
    <row r="152" s="1" customFormat="1" ht="15" customHeight="1">
      <c r="B152" s="330"/>
      <c r="C152" s="357" t="s">
        <v>1707</v>
      </c>
      <c r="D152" s="305"/>
      <c r="E152" s="305"/>
      <c r="F152" s="358" t="s">
        <v>1658</v>
      </c>
      <c r="G152" s="305"/>
      <c r="H152" s="357" t="s">
        <v>1718</v>
      </c>
      <c r="I152" s="357" t="s">
        <v>1660</v>
      </c>
      <c r="J152" s="357" t="s">
        <v>1709</v>
      </c>
      <c r="K152" s="353"/>
    </row>
    <row r="153" s="1" customFormat="1" ht="15" customHeight="1">
      <c r="B153" s="330"/>
      <c r="C153" s="357" t="s">
        <v>1606</v>
      </c>
      <c r="D153" s="305"/>
      <c r="E153" s="305"/>
      <c r="F153" s="358" t="s">
        <v>1658</v>
      </c>
      <c r="G153" s="305"/>
      <c r="H153" s="357" t="s">
        <v>1719</v>
      </c>
      <c r="I153" s="357" t="s">
        <v>1660</v>
      </c>
      <c r="J153" s="357" t="s">
        <v>1709</v>
      </c>
      <c r="K153" s="353"/>
    </row>
    <row r="154" s="1" customFormat="1" ht="15" customHeight="1">
      <c r="B154" s="330"/>
      <c r="C154" s="357" t="s">
        <v>1663</v>
      </c>
      <c r="D154" s="305"/>
      <c r="E154" s="305"/>
      <c r="F154" s="358" t="s">
        <v>1664</v>
      </c>
      <c r="G154" s="305"/>
      <c r="H154" s="357" t="s">
        <v>1698</v>
      </c>
      <c r="I154" s="357" t="s">
        <v>1660</v>
      </c>
      <c r="J154" s="357">
        <v>50</v>
      </c>
      <c r="K154" s="353"/>
    </row>
    <row r="155" s="1" customFormat="1" ht="15" customHeight="1">
      <c r="B155" s="330"/>
      <c r="C155" s="357" t="s">
        <v>1666</v>
      </c>
      <c r="D155" s="305"/>
      <c r="E155" s="305"/>
      <c r="F155" s="358" t="s">
        <v>1658</v>
      </c>
      <c r="G155" s="305"/>
      <c r="H155" s="357" t="s">
        <v>1698</v>
      </c>
      <c r="I155" s="357" t="s">
        <v>1668</v>
      </c>
      <c r="J155" s="357"/>
      <c r="K155" s="353"/>
    </row>
    <row r="156" s="1" customFormat="1" ht="15" customHeight="1">
      <c r="B156" s="330"/>
      <c r="C156" s="357" t="s">
        <v>1677</v>
      </c>
      <c r="D156" s="305"/>
      <c r="E156" s="305"/>
      <c r="F156" s="358" t="s">
        <v>1664</v>
      </c>
      <c r="G156" s="305"/>
      <c r="H156" s="357" t="s">
        <v>1698</v>
      </c>
      <c r="I156" s="357" t="s">
        <v>1660</v>
      </c>
      <c r="J156" s="357">
        <v>50</v>
      </c>
      <c r="K156" s="353"/>
    </row>
    <row r="157" s="1" customFormat="1" ht="15" customHeight="1">
      <c r="B157" s="330"/>
      <c r="C157" s="357" t="s">
        <v>1685</v>
      </c>
      <c r="D157" s="305"/>
      <c r="E157" s="305"/>
      <c r="F157" s="358" t="s">
        <v>1664</v>
      </c>
      <c r="G157" s="305"/>
      <c r="H157" s="357" t="s">
        <v>1698</v>
      </c>
      <c r="I157" s="357" t="s">
        <v>1660</v>
      </c>
      <c r="J157" s="357">
        <v>50</v>
      </c>
      <c r="K157" s="353"/>
    </row>
    <row r="158" s="1" customFormat="1" ht="15" customHeight="1">
      <c r="B158" s="330"/>
      <c r="C158" s="357" t="s">
        <v>1683</v>
      </c>
      <c r="D158" s="305"/>
      <c r="E158" s="305"/>
      <c r="F158" s="358" t="s">
        <v>1664</v>
      </c>
      <c r="G158" s="305"/>
      <c r="H158" s="357" t="s">
        <v>1698</v>
      </c>
      <c r="I158" s="357" t="s">
        <v>1660</v>
      </c>
      <c r="J158" s="357">
        <v>50</v>
      </c>
      <c r="K158" s="353"/>
    </row>
    <row r="159" s="1" customFormat="1" ht="15" customHeight="1">
      <c r="B159" s="330"/>
      <c r="C159" s="357" t="s">
        <v>100</v>
      </c>
      <c r="D159" s="305"/>
      <c r="E159" s="305"/>
      <c r="F159" s="358" t="s">
        <v>1658</v>
      </c>
      <c r="G159" s="305"/>
      <c r="H159" s="357" t="s">
        <v>1720</v>
      </c>
      <c r="I159" s="357" t="s">
        <v>1660</v>
      </c>
      <c r="J159" s="357" t="s">
        <v>1721</v>
      </c>
      <c r="K159" s="353"/>
    </row>
    <row r="160" s="1" customFormat="1" ht="15" customHeight="1">
      <c r="B160" s="330"/>
      <c r="C160" s="357" t="s">
        <v>1722</v>
      </c>
      <c r="D160" s="305"/>
      <c r="E160" s="305"/>
      <c r="F160" s="358" t="s">
        <v>1658</v>
      </c>
      <c r="G160" s="305"/>
      <c r="H160" s="357" t="s">
        <v>1723</v>
      </c>
      <c r="I160" s="357" t="s">
        <v>1693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1724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1652</v>
      </c>
      <c r="D166" s="320"/>
      <c r="E166" s="320"/>
      <c r="F166" s="320" t="s">
        <v>1653</v>
      </c>
      <c r="G166" s="362"/>
      <c r="H166" s="363" t="s">
        <v>55</v>
      </c>
      <c r="I166" s="363" t="s">
        <v>58</v>
      </c>
      <c r="J166" s="320" t="s">
        <v>1654</v>
      </c>
      <c r="K166" s="297"/>
    </row>
    <row r="167" s="1" customFormat="1" ht="17.25" customHeight="1">
      <c r="B167" s="298"/>
      <c r="C167" s="322" t="s">
        <v>1655</v>
      </c>
      <c r="D167" s="322"/>
      <c r="E167" s="322"/>
      <c r="F167" s="323" t="s">
        <v>1656</v>
      </c>
      <c r="G167" s="364"/>
      <c r="H167" s="365"/>
      <c r="I167" s="365"/>
      <c r="J167" s="322" t="s">
        <v>1657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1661</v>
      </c>
      <c r="D169" s="305"/>
      <c r="E169" s="305"/>
      <c r="F169" s="328" t="s">
        <v>1658</v>
      </c>
      <c r="G169" s="305"/>
      <c r="H169" s="305" t="s">
        <v>1698</v>
      </c>
      <c r="I169" s="305" t="s">
        <v>1660</v>
      </c>
      <c r="J169" s="305">
        <v>120</v>
      </c>
      <c r="K169" s="353"/>
    </row>
    <row r="170" s="1" customFormat="1" ht="15" customHeight="1">
      <c r="B170" s="330"/>
      <c r="C170" s="305" t="s">
        <v>1707</v>
      </c>
      <c r="D170" s="305"/>
      <c r="E170" s="305"/>
      <c r="F170" s="328" t="s">
        <v>1658</v>
      </c>
      <c r="G170" s="305"/>
      <c r="H170" s="305" t="s">
        <v>1708</v>
      </c>
      <c r="I170" s="305" t="s">
        <v>1660</v>
      </c>
      <c r="J170" s="305" t="s">
        <v>1709</v>
      </c>
      <c r="K170" s="353"/>
    </row>
    <row r="171" s="1" customFormat="1" ht="15" customHeight="1">
      <c r="B171" s="330"/>
      <c r="C171" s="305" t="s">
        <v>1606</v>
      </c>
      <c r="D171" s="305"/>
      <c r="E171" s="305"/>
      <c r="F171" s="328" t="s">
        <v>1658</v>
      </c>
      <c r="G171" s="305"/>
      <c r="H171" s="305" t="s">
        <v>1725</v>
      </c>
      <c r="I171" s="305" t="s">
        <v>1660</v>
      </c>
      <c r="J171" s="305" t="s">
        <v>1709</v>
      </c>
      <c r="K171" s="353"/>
    </row>
    <row r="172" s="1" customFormat="1" ht="15" customHeight="1">
      <c r="B172" s="330"/>
      <c r="C172" s="305" t="s">
        <v>1663</v>
      </c>
      <c r="D172" s="305"/>
      <c r="E172" s="305"/>
      <c r="F172" s="328" t="s">
        <v>1664</v>
      </c>
      <c r="G172" s="305"/>
      <c r="H172" s="305" t="s">
        <v>1725</v>
      </c>
      <c r="I172" s="305" t="s">
        <v>1660</v>
      </c>
      <c r="J172" s="305">
        <v>50</v>
      </c>
      <c r="K172" s="353"/>
    </row>
    <row r="173" s="1" customFormat="1" ht="15" customHeight="1">
      <c r="B173" s="330"/>
      <c r="C173" s="305" t="s">
        <v>1666</v>
      </c>
      <c r="D173" s="305"/>
      <c r="E173" s="305"/>
      <c r="F173" s="328" t="s">
        <v>1658</v>
      </c>
      <c r="G173" s="305"/>
      <c r="H173" s="305" t="s">
        <v>1725</v>
      </c>
      <c r="I173" s="305" t="s">
        <v>1668</v>
      </c>
      <c r="J173" s="305"/>
      <c r="K173" s="353"/>
    </row>
    <row r="174" s="1" customFormat="1" ht="15" customHeight="1">
      <c r="B174" s="330"/>
      <c r="C174" s="305" t="s">
        <v>1677</v>
      </c>
      <c r="D174" s="305"/>
      <c r="E174" s="305"/>
      <c r="F174" s="328" t="s">
        <v>1664</v>
      </c>
      <c r="G174" s="305"/>
      <c r="H174" s="305" t="s">
        <v>1725</v>
      </c>
      <c r="I174" s="305" t="s">
        <v>1660</v>
      </c>
      <c r="J174" s="305">
        <v>50</v>
      </c>
      <c r="K174" s="353"/>
    </row>
    <row r="175" s="1" customFormat="1" ht="15" customHeight="1">
      <c r="B175" s="330"/>
      <c r="C175" s="305" t="s">
        <v>1685</v>
      </c>
      <c r="D175" s="305"/>
      <c r="E175" s="305"/>
      <c r="F175" s="328" t="s">
        <v>1664</v>
      </c>
      <c r="G175" s="305"/>
      <c r="H175" s="305" t="s">
        <v>1725</v>
      </c>
      <c r="I175" s="305" t="s">
        <v>1660</v>
      </c>
      <c r="J175" s="305">
        <v>50</v>
      </c>
      <c r="K175" s="353"/>
    </row>
    <row r="176" s="1" customFormat="1" ht="15" customHeight="1">
      <c r="B176" s="330"/>
      <c r="C176" s="305" t="s">
        <v>1683</v>
      </c>
      <c r="D176" s="305"/>
      <c r="E176" s="305"/>
      <c r="F176" s="328" t="s">
        <v>1664</v>
      </c>
      <c r="G176" s="305"/>
      <c r="H176" s="305" t="s">
        <v>1725</v>
      </c>
      <c r="I176" s="305" t="s">
        <v>1660</v>
      </c>
      <c r="J176" s="305">
        <v>50</v>
      </c>
      <c r="K176" s="353"/>
    </row>
    <row r="177" s="1" customFormat="1" ht="15" customHeight="1">
      <c r="B177" s="330"/>
      <c r="C177" s="305" t="s">
        <v>114</v>
      </c>
      <c r="D177" s="305"/>
      <c r="E177" s="305"/>
      <c r="F177" s="328" t="s">
        <v>1658</v>
      </c>
      <c r="G177" s="305"/>
      <c r="H177" s="305" t="s">
        <v>1726</v>
      </c>
      <c r="I177" s="305" t="s">
        <v>1727</v>
      </c>
      <c r="J177" s="305"/>
      <c r="K177" s="353"/>
    </row>
    <row r="178" s="1" customFormat="1" ht="15" customHeight="1">
      <c r="B178" s="330"/>
      <c r="C178" s="305" t="s">
        <v>58</v>
      </c>
      <c r="D178" s="305"/>
      <c r="E178" s="305"/>
      <c r="F178" s="328" t="s">
        <v>1658</v>
      </c>
      <c r="G178" s="305"/>
      <c r="H178" s="305" t="s">
        <v>1728</v>
      </c>
      <c r="I178" s="305" t="s">
        <v>1729</v>
      </c>
      <c r="J178" s="305">
        <v>1</v>
      </c>
      <c r="K178" s="353"/>
    </row>
    <row r="179" s="1" customFormat="1" ht="15" customHeight="1">
      <c r="B179" s="330"/>
      <c r="C179" s="305" t="s">
        <v>54</v>
      </c>
      <c r="D179" s="305"/>
      <c r="E179" s="305"/>
      <c r="F179" s="328" t="s">
        <v>1658</v>
      </c>
      <c r="G179" s="305"/>
      <c r="H179" s="305" t="s">
        <v>1730</v>
      </c>
      <c r="I179" s="305" t="s">
        <v>1660</v>
      </c>
      <c r="J179" s="305">
        <v>20</v>
      </c>
      <c r="K179" s="353"/>
    </row>
    <row r="180" s="1" customFormat="1" ht="15" customHeight="1">
      <c r="B180" s="330"/>
      <c r="C180" s="305" t="s">
        <v>55</v>
      </c>
      <c r="D180" s="305"/>
      <c r="E180" s="305"/>
      <c r="F180" s="328" t="s">
        <v>1658</v>
      </c>
      <c r="G180" s="305"/>
      <c r="H180" s="305" t="s">
        <v>1731</v>
      </c>
      <c r="I180" s="305" t="s">
        <v>1660</v>
      </c>
      <c r="J180" s="305">
        <v>255</v>
      </c>
      <c r="K180" s="353"/>
    </row>
    <row r="181" s="1" customFormat="1" ht="15" customHeight="1">
      <c r="B181" s="330"/>
      <c r="C181" s="305" t="s">
        <v>115</v>
      </c>
      <c r="D181" s="305"/>
      <c r="E181" s="305"/>
      <c r="F181" s="328" t="s">
        <v>1658</v>
      </c>
      <c r="G181" s="305"/>
      <c r="H181" s="305" t="s">
        <v>1622</v>
      </c>
      <c r="I181" s="305" t="s">
        <v>1660</v>
      </c>
      <c r="J181" s="305">
        <v>10</v>
      </c>
      <c r="K181" s="353"/>
    </row>
    <row r="182" s="1" customFormat="1" ht="15" customHeight="1">
      <c r="B182" s="330"/>
      <c r="C182" s="305" t="s">
        <v>116</v>
      </c>
      <c r="D182" s="305"/>
      <c r="E182" s="305"/>
      <c r="F182" s="328" t="s">
        <v>1658</v>
      </c>
      <c r="G182" s="305"/>
      <c r="H182" s="305" t="s">
        <v>1732</v>
      </c>
      <c r="I182" s="305" t="s">
        <v>1693</v>
      </c>
      <c r="J182" s="305"/>
      <c r="K182" s="353"/>
    </row>
    <row r="183" s="1" customFormat="1" ht="15" customHeight="1">
      <c r="B183" s="330"/>
      <c r="C183" s="305" t="s">
        <v>1733</v>
      </c>
      <c r="D183" s="305"/>
      <c r="E183" s="305"/>
      <c r="F183" s="328" t="s">
        <v>1658</v>
      </c>
      <c r="G183" s="305"/>
      <c r="H183" s="305" t="s">
        <v>1734</v>
      </c>
      <c r="I183" s="305" t="s">
        <v>1693</v>
      </c>
      <c r="J183" s="305"/>
      <c r="K183" s="353"/>
    </row>
    <row r="184" s="1" customFormat="1" ht="15" customHeight="1">
      <c r="B184" s="330"/>
      <c r="C184" s="305" t="s">
        <v>1722</v>
      </c>
      <c r="D184" s="305"/>
      <c r="E184" s="305"/>
      <c r="F184" s="328" t="s">
        <v>1658</v>
      </c>
      <c r="G184" s="305"/>
      <c r="H184" s="305" t="s">
        <v>1735</v>
      </c>
      <c r="I184" s="305" t="s">
        <v>1693</v>
      </c>
      <c r="J184" s="305"/>
      <c r="K184" s="353"/>
    </row>
    <row r="185" s="1" customFormat="1" ht="15" customHeight="1">
      <c r="B185" s="330"/>
      <c r="C185" s="305" t="s">
        <v>118</v>
      </c>
      <c r="D185" s="305"/>
      <c r="E185" s="305"/>
      <c r="F185" s="328" t="s">
        <v>1664</v>
      </c>
      <c r="G185" s="305"/>
      <c r="H185" s="305" t="s">
        <v>1736</v>
      </c>
      <c r="I185" s="305" t="s">
        <v>1660</v>
      </c>
      <c r="J185" s="305">
        <v>50</v>
      </c>
      <c r="K185" s="353"/>
    </row>
    <row r="186" s="1" customFormat="1" ht="15" customHeight="1">
      <c r="B186" s="330"/>
      <c r="C186" s="305" t="s">
        <v>1737</v>
      </c>
      <c r="D186" s="305"/>
      <c r="E186" s="305"/>
      <c r="F186" s="328" t="s">
        <v>1664</v>
      </c>
      <c r="G186" s="305"/>
      <c r="H186" s="305" t="s">
        <v>1738</v>
      </c>
      <c r="I186" s="305" t="s">
        <v>1739</v>
      </c>
      <c r="J186" s="305"/>
      <c r="K186" s="353"/>
    </row>
    <row r="187" s="1" customFormat="1" ht="15" customHeight="1">
      <c r="B187" s="330"/>
      <c r="C187" s="305" t="s">
        <v>1740</v>
      </c>
      <c r="D187" s="305"/>
      <c r="E187" s="305"/>
      <c r="F187" s="328" t="s">
        <v>1664</v>
      </c>
      <c r="G187" s="305"/>
      <c r="H187" s="305" t="s">
        <v>1741</v>
      </c>
      <c r="I187" s="305" t="s">
        <v>1739</v>
      </c>
      <c r="J187" s="305"/>
      <c r="K187" s="353"/>
    </row>
    <row r="188" s="1" customFormat="1" ht="15" customHeight="1">
      <c r="B188" s="330"/>
      <c r="C188" s="305" t="s">
        <v>1742</v>
      </c>
      <c r="D188" s="305"/>
      <c r="E188" s="305"/>
      <c r="F188" s="328" t="s">
        <v>1664</v>
      </c>
      <c r="G188" s="305"/>
      <c r="H188" s="305" t="s">
        <v>1743</v>
      </c>
      <c r="I188" s="305" t="s">
        <v>1739</v>
      </c>
      <c r="J188" s="305"/>
      <c r="K188" s="353"/>
    </row>
    <row r="189" s="1" customFormat="1" ht="15" customHeight="1">
      <c r="B189" s="330"/>
      <c r="C189" s="366" t="s">
        <v>1744</v>
      </c>
      <c r="D189" s="305"/>
      <c r="E189" s="305"/>
      <c r="F189" s="328" t="s">
        <v>1664</v>
      </c>
      <c r="G189" s="305"/>
      <c r="H189" s="305" t="s">
        <v>1745</v>
      </c>
      <c r="I189" s="305" t="s">
        <v>1746</v>
      </c>
      <c r="J189" s="367" t="s">
        <v>1747</v>
      </c>
      <c r="K189" s="353"/>
    </row>
    <row r="190" s="1" customFormat="1" ht="15" customHeight="1">
      <c r="B190" s="330"/>
      <c r="C190" s="366" t="s">
        <v>43</v>
      </c>
      <c r="D190" s="305"/>
      <c r="E190" s="305"/>
      <c r="F190" s="328" t="s">
        <v>1658</v>
      </c>
      <c r="G190" s="305"/>
      <c r="H190" s="302" t="s">
        <v>1748</v>
      </c>
      <c r="I190" s="305" t="s">
        <v>1749</v>
      </c>
      <c r="J190" s="305"/>
      <c r="K190" s="353"/>
    </row>
    <row r="191" s="1" customFormat="1" ht="15" customHeight="1">
      <c r="B191" s="330"/>
      <c r="C191" s="366" t="s">
        <v>1750</v>
      </c>
      <c r="D191" s="305"/>
      <c r="E191" s="305"/>
      <c r="F191" s="328" t="s">
        <v>1658</v>
      </c>
      <c r="G191" s="305"/>
      <c r="H191" s="305" t="s">
        <v>1751</v>
      </c>
      <c r="I191" s="305" t="s">
        <v>1693</v>
      </c>
      <c r="J191" s="305"/>
      <c r="K191" s="353"/>
    </row>
    <row r="192" s="1" customFormat="1" ht="15" customHeight="1">
      <c r="B192" s="330"/>
      <c r="C192" s="366" t="s">
        <v>1752</v>
      </c>
      <c r="D192" s="305"/>
      <c r="E192" s="305"/>
      <c r="F192" s="328" t="s">
        <v>1658</v>
      </c>
      <c r="G192" s="305"/>
      <c r="H192" s="305" t="s">
        <v>1753</v>
      </c>
      <c r="I192" s="305" t="s">
        <v>1693</v>
      </c>
      <c r="J192" s="305"/>
      <c r="K192" s="353"/>
    </row>
    <row r="193" s="1" customFormat="1" ht="15" customHeight="1">
      <c r="B193" s="330"/>
      <c r="C193" s="366" t="s">
        <v>1754</v>
      </c>
      <c r="D193" s="305"/>
      <c r="E193" s="305"/>
      <c r="F193" s="328" t="s">
        <v>1664</v>
      </c>
      <c r="G193" s="305"/>
      <c r="H193" s="305" t="s">
        <v>1755</v>
      </c>
      <c r="I193" s="305" t="s">
        <v>1693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1756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1757</v>
      </c>
      <c r="D200" s="369"/>
      <c r="E200" s="369"/>
      <c r="F200" s="369" t="s">
        <v>1758</v>
      </c>
      <c r="G200" s="370"/>
      <c r="H200" s="369" t="s">
        <v>1759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1749</v>
      </c>
      <c r="D202" s="305"/>
      <c r="E202" s="305"/>
      <c r="F202" s="328" t="s">
        <v>44</v>
      </c>
      <c r="G202" s="305"/>
      <c r="H202" s="305" t="s">
        <v>1760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45</v>
      </c>
      <c r="G203" s="305"/>
      <c r="H203" s="305" t="s">
        <v>1761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48</v>
      </c>
      <c r="G204" s="305"/>
      <c r="H204" s="305" t="s">
        <v>1762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46</v>
      </c>
      <c r="G205" s="305"/>
      <c r="H205" s="305" t="s">
        <v>1763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47</v>
      </c>
      <c r="G206" s="305"/>
      <c r="H206" s="305" t="s">
        <v>1764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1705</v>
      </c>
      <c r="D208" s="305"/>
      <c r="E208" s="305"/>
      <c r="F208" s="328" t="s">
        <v>1598</v>
      </c>
      <c r="G208" s="305"/>
      <c r="H208" s="305" t="s">
        <v>1765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1601</v>
      </c>
      <c r="G209" s="305"/>
      <c r="H209" s="305" t="s">
        <v>1602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80</v>
      </c>
      <c r="G210" s="305"/>
      <c r="H210" s="305" t="s">
        <v>1766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92</v>
      </c>
      <c r="G211" s="366"/>
      <c r="H211" s="357" t="s">
        <v>1603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1604</v>
      </c>
      <c r="G212" s="366"/>
      <c r="H212" s="357" t="s">
        <v>1767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1729</v>
      </c>
      <c r="D214" s="305"/>
      <c r="E214" s="305"/>
      <c r="F214" s="328">
        <v>1</v>
      </c>
      <c r="G214" s="366"/>
      <c r="H214" s="357" t="s">
        <v>1768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1769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1770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1771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Richtrová</dc:creator>
  <cp:lastModifiedBy>Richtrová</cp:lastModifiedBy>
  <dcterms:created xsi:type="dcterms:W3CDTF">2024-01-08T10:35:58Z</dcterms:created>
  <dcterms:modified xsi:type="dcterms:W3CDTF">2024-01-08T10:36:17Z</dcterms:modified>
</cp:coreProperties>
</file>